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Arkusz3" sheetId="1" r:id="rId1"/>
  </sheets>
  <definedNames>
    <definedName name="_xlnm.Print_Area" localSheetId="0">'Arkusz3'!$A$1:$I$272</definedName>
    <definedName name="Excel_BuiltIn_Print_Area_1_1">'Arkusz3'!$A$4:$I$272</definedName>
    <definedName name="Excel_BuiltIn_Print_Area_1_1_1">'Arkusz3'!$A$4:$G$272</definedName>
    <definedName name="Excel_BuiltIn_Print_Area_1_1_1_1">'Arkusz3'!$A$7:$G$272</definedName>
    <definedName name="Excel_BuiltIn_Print_Area_1_1_1_1_1">'Arkusz3'!$A$6:$F$272</definedName>
    <definedName name="Excel_BuiltIn_Print_Area_1_1_1_1_1_1">#REF!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<sst xmlns="http://schemas.openxmlformats.org/spreadsheetml/2006/main" count="332" uniqueCount="227">
  <si>
    <t>ZAŁĄCZNIK NR 2 DO ZARZĄDZENIA NR 340 BURMISTRZA MIASTA I GMINY WRZEŚNIA Z  DNIA 31 GRUDNIA  2007 R.</t>
  </si>
  <si>
    <t>W ZAŁĄCZNIKU NR 2 DO UCHWAŁY NR IV/37/06 RADY MIEJSKIEJ WE WRZEŚNI Z DNIA  28 GRUDNIA 2006 R.</t>
  </si>
  <si>
    <t>WPROWADZA SIĘ NASTĘPUJĄCE ZMIANY:</t>
  </si>
  <si>
    <t xml:space="preserve"> DZIAŁ</t>
  </si>
  <si>
    <t xml:space="preserve">PLAN </t>
  </si>
  <si>
    <t>PLAN</t>
  </si>
  <si>
    <r>
      <t xml:space="preserve"> </t>
    </r>
    <r>
      <rPr>
        <b/>
        <sz val="6"/>
        <color indexed="8"/>
        <rFont val="Verdana"/>
        <family val="2"/>
      </rPr>
      <t>ROZDZ.</t>
    </r>
  </si>
  <si>
    <t xml:space="preserve">       T R E Ś Ć</t>
  </si>
  <si>
    <t xml:space="preserve">PRZED 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</si>
  <si>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</si>
  <si>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</si>
  <si>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</si>
  <si>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</si>
  <si>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</si>
  <si>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</si>
  <si>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</si>
  <si>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01030</t>
  </si>
  <si>
    <t>IZBY ROLNICZE - WYDATKI BIEŻĄCE</t>
  </si>
  <si>
    <t>- POZOSTAŁE WYDATKI BIEŻĄCE</t>
  </si>
  <si>
    <t>- POCHODNE OD WYNAGRODZEŃ</t>
  </si>
  <si>
    <t>01022</t>
  </si>
  <si>
    <t>ZWALCZANIE CHORÓB ZAKAŹNYCH ZWIERZĄT - WYDATKI BIEŻĄCE</t>
  </si>
  <si>
    <t>01095</t>
  </si>
  <si>
    <t>POZOSTAŁA DZIAŁALNOŚĆ - WYDATKI BIEŻĄCE</t>
  </si>
  <si>
    <t>600</t>
  </si>
  <si>
    <t>TRANSPORT I ŁĄCZNOŚĆ</t>
  </si>
  <si>
    <t>60014</t>
  </si>
  <si>
    <t>DROGI PUBLICZNE POWIATOWE - WYDATKI BIEŻĄCE</t>
  </si>
  <si>
    <t>60016</t>
  </si>
  <si>
    <t>DROGI PUBLICZNE GMINNE - W TYM:</t>
  </si>
  <si>
    <t xml:space="preserve">- WYDATKI MAJĄTKOWE </t>
  </si>
  <si>
    <t>- WYDATKI BIEŻĄCE,  W TYM:</t>
  </si>
  <si>
    <t xml:space="preserve">        - POZOSTAŁE WYDATKI BIEŻĄCE</t>
  </si>
  <si>
    <t>700</t>
  </si>
  <si>
    <t>GOSPODARKA MIESZKANIOWA</t>
  </si>
  <si>
    <t xml:space="preserve">ZAKLADY GOSPODARKI MIESZKANIOWEJ </t>
  </si>
  <si>
    <t xml:space="preserve">-WYDATKI MAJĄTKOWE </t>
  </si>
  <si>
    <t>70005</t>
  </si>
  <si>
    <t>GOSPODARKA GRUNTAMI I NIERUCHOMOŚCIAMI - W TYM</t>
  </si>
  <si>
    <t xml:space="preserve">    - POZOSTAŁE WYDATKI BIEŻĄCE</t>
  </si>
  <si>
    <t xml:space="preserve">   - POCHODNE OD WYNAGRODZEŃ</t>
  </si>
  <si>
    <t xml:space="preserve">POZOSTAŁA DZIAŁALNOŚĆ </t>
  </si>
  <si>
    <t xml:space="preserve"> - POZOSTAŁE WYDATKI BIEŻĄCE</t>
  </si>
  <si>
    <t>710</t>
  </si>
  <si>
    <t>DZIAŁALNOŚĆ USŁUGOWA</t>
  </si>
  <si>
    <t>71004</t>
  </si>
  <si>
    <t>PLANY ZAGOSPODAROWANIA PRZESTRZENNEGO - WYDATKI BIEŻĄCE</t>
  </si>
  <si>
    <t>750</t>
  </si>
  <si>
    <t>ADMINISTRACJA PUBLICZNA</t>
  </si>
  <si>
    <t>75011</t>
  </si>
  <si>
    <t xml:space="preserve"> URZĘDY WOJEWÓDZKIE - WYDATKI BIEŻĄCE</t>
  </si>
  <si>
    <t>- WYNAGRODZENIA</t>
  </si>
  <si>
    <t>75022</t>
  </si>
  <si>
    <t xml:space="preserve"> RADY GMIN (MIAST I MIAST NA PRAWACH POWIATU) </t>
  </si>
  <si>
    <t>- WYDATKI BIEŻĄCE</t>
  </si>
  <si>
    <t>75023</t>
  </si>
  <si>
    <t xml:space="preserve"> URZĄD MIASTA I GMINY </t>
  </si>
  <si>
    <t xml:space="preserve">   - WYNAGRODZENIA</t>
  </si>
  <si>
    <t xml:space="preserve">   - POZOSTAŁE WYDATKI BIEŻĄCE</t>
  </si>
  <si>
    <t>PROMOCJA JEDNOSTEK SAMORZĄDU TERYTORIALNEGO</t>
  </si>
  <si>
    <t>75095</t>
  </si>
  <si>
    <t xml:space="preserve"> POZOSTAŁA DZIAŁALNOŚĆ - WYDATKI BIEŻĄCE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</si>
  <si>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</si>
  <si>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</si>
  <si>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</si>
  <si>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</si>
  <si>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 I OCHRONY PRAWA</t>
  </si>
  <si>
    <t>ZADANIE Z ZAKRESU ADMINISTRACJI RZĄDOWEJ - WYDATKI BIEŻĄCE</t>
  </si>
  <si>
    <t>WYBORY DO SEJMU I SENATU – WYDATKI BIEŻĄCE</t>
  </si>
  <si>
    <t>-  POZOSTAŁE WYDATKI BIEŻĄCE</t>
  </si>
  <si>
    <t xml:space="preserve">WYBORY DO RAD GMIN, RAD POWIATÓW I SEJMIKÓW WOJEWÓDZTW, WYBORY WÓJTÓW, </t>
  </si>
  <si>
    <t xml:space="preserve">BURMISTRZÓW I PREZYDENTÓW MIAST ORAZ REFERENDA GMINNE, POWIATOWE I </t>
  </si>
  <si>
    <t>WOJEWÓDZKIE – WYDATKI BIEŻACE</t>
  </si>
  <si>
    <t>754</t>
  </si>
  <si>
    <t>BEZPIECZEŃSTWO PUBLICZNE I OCHRONA PRZECIWPOŻAROWA</t>
  </si>
  <si>
    <t>75412</t>
  </si>
  <si>
    <t>OCHOTNICZE STRAŻE POŻARNE- WYDATKI BIEŻĄCE</t>
  </si>
  <si>
    <t>75414</t>
  </si>
  <si>
    <t xml:space="preserve">OBRONA CYWILNA </t>
  </si>
  <si>
    <t>75416</t>
  </si>
  <si>
    <t>STRAŻ MIEJSKA</t>
  </si>
  <si>
    <t xml:space="preserve"> - POZOSTAŁE  WYDATKI BIEŻĄCE 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</si>
  <si>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</si>
  <si>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</si>
  <si>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</si>
  <si>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</si>
  <si>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WPŁYWY Z PODATKU ROLNEGO, PODATKU LEŚNEGO, PODATKU OD CZYNNOŚCI</t>
  </si>
  <si>
    <t xml:space="preserve">CYWILNOPRAWNYCH, PODATKÓW I OPŁAT LOKALNYCH OD OSÓB PRAWNYCH </t>
  </si>
  <si>
    <t>I INNYCH JEDNOSTEK ORGANIZACYJNYCH</t>
  </si>
  <si>
    <t xml:space="preserve">  - POZOSTAŁE WYDATKI BIEŻĄCE</t>
  </si>
  <si>
    <t>75647</t>
  </si>
  <si>
    <r>
      <t>POBÓR PODATKÓW, OPŁAT I NIEPODAT</t>
    </r>
    <r>
      <rPr>
        <b/>
        <sz val="6"/>
        <rFont val="Arial CE"/>
        <family val="2"/>
      </rPr>
      <t>KOWYCH NALEŻNOŚCI BUDŻETOWYCH</t>
    </r>
  </si>
  <si>
    <r>
      <t xml:space="preserve">  </t>
    </r>
    <r>
      <rPr>
        <sz val="6"/>
        <rFont val="Verdana"/>
        <family val="2"/>
      </rPr>
      <t>- WYNAGRODZENIA AGENCYJNO - PROWIZYJNE</t>
    </r>
  </si>
  <si>
    <t>757</t>
  </si>
  <si>
    <t>OBSŁUGA DŁUGU PUBLICZNEGO</t>
  </si>
  <si>
    <t>75702</t>
  </si>
  <si>
    <t>OBSŁUGA PAPIERÓW WARTOŚCIOWYCH, KREDYTÓW I POŻYCZEK</t>
  </si>
  <si>
    <t xml:space="preserve"> JEDNOSTEK SAMORZĄDU TERYTORIALNEGO (ODSETKI OD POŻYCZEK)</t>
  </si>
  <si>
    <t xml:space="preserve"> WYDATKI BIEŻĄCE</t>
  </si>
  <si>
    <t>758</t>
  </si>
  <si>
    <t>RÓŻNE ROZLICZENIA</t>
  </si>
  <si>
    <t>75818</t>
  </si>
  <si>
    <t>REZERWY OGÓLNE I CELOWE</t>
  </si>
  <si>
    <t>§ 4810</t>
  </si>
  <si>
    <t>REZERWY</t>
  </si>
  <si>
    <t xml:space="preserve"> - REZERWA CELOWA NA PORĘCZENIA</t>
  </si>
  <si>
    <t xml:space="preserve"> - REZERWA OGÓLNA</t>
  </si>
  <si>
    <t>801</t>
  </si>
  <si>
    <t>OŚWIATA I WYCHOWANIE</t>
  </si>
  <si>
    <t>80101</t>
  </si>
  <si>
    <t>SZKOŁY PODSTAWOWE</t>
  </si>
  <si>
    <t xml:space="preserve">   - DOTACJA PODMIOTOWA Z BUDŻETU DLA NIEPUBLICZNEJ  JEDNOSTKI SYSTEMU  OŚWIATY </t>
  </si>
  <si>
    <t>ODDZIAŁY PRZEDSZKOLNE W SZKOŁACH</t>
  </si>
  <si>
    <t>- WYDATKI BIEŻĄCE W TYM:</t>
  </si>
  <si>
    <t xml:space="preserve">   - DOTACJA PODMIOTOWA Z BUDŻETU DLA  NIEPUBLICZNEJ  JEDNOSTKI SYSTEMU  OŚWIATY </t>
  </si>
  <si>
    <t>80104</t>
  </si>
  <si>
    <t>PRZEDSZKOLA</t>
  </si>
  <si>
    <t xml:space="preserve">   - DOTACJA CELOWA PRZEKAZANA GMINIE  NA ZADANIA BIEŻĄCE REALIZOWANE  NA PODSTAWIE </t>
  </si>
  <si>
    <t xml:space="preserve">     POROZUMIEŃ (UMÓW) MIĘDZY JEDNOSTKAMI SAMORZĄDU TERYTORIALNEGO</t>
  </si>
  <si>
    <t>80110</t>
  </si>
  <si>
    <t>GIMNAZJA</t>
  </si>
  <si>
    <t xml:space="preserve">- WYDATKI MAJĄTKOWE  </t>
  </si>
  <si>
    <t>80113</t>
  </si>
  <si>
    <t>DOWOŻENIE UCZNIÓW DO SZKÓŁ</t>
  </si>
  <si>
    <t>80146</t>
  </si>
  <si>
    <t>DOKSZTAŁCANIE I DOSKONALENIE NAUCZYCIELI- WYDATKI BIEŻĄCE</t>
  </si>
  <si>
    <t>80195</t>
  </si>
  <si>
    <t>851</t>
  </si>
  <si>
    <t>OCHRONA ZDROWIA</t>
  </si>
  <si>
    <t>ZWALCZANIE  NARKOMANII – WYDATKI BIEŻĄCE</t>
  </si>
  <si>
    <t>-POZOSTAŁE WYDATKI BIEŻACE</t>
  </si>
  <si>
    <t xml:space="preserve">- POCHODNE OD WYNAGRODZEŃ </t>
  </si>
  <si>
    <t>85154</t>
  </si>
  <si>
    <t xml:space="preserve">PRZECIWDZIAŁANIE ALKOHOLIZMOWI </t>
  </si>
  <si>
    <t>- WYDATKI BIEŻĄCE  W TYM:</t>
  </si>
  <si>
    <t xml:space="preserve">    - DOTACJA CELOWA Z BUDŻETU NA FINANSOWANIE LUB DOFINANSOWANIE ZADAŃ  ZLECONYCH</t>
  </si>
  <si>
    <t xml:space="preserve">      DO REALIZACJI POZOSTAŁYM JEDNOSTKOM NIEZALICZANYM DO SEKTORA FINANSÓW PUBLICZNYCH</t>
  </si>
  <si>
    <t xml:space="preserve">       - WYNAGRODZENIA</t>
  </si>
  <si>
    <t xml:space="preserve">       - POCHODNE OD WYNAGRODZEŃ</t>
  </si>
  <si>
    <t xml:space="preserve">       - POZOSTAŁE WYDATKI BIEŻĄCE</t>
  </si>
  <si>
    <t>852</t>
  </si>
  <si>
    <t>POMOC SPOŁECZNA</t>
  </si>
  <si>
    <t>DOMY POMOCY SPOŁECZNEJ - WYDATKI BIEŻĄCE</t>
  </si>
  <si>
    <t>85212</t>
  </si>
  <si>
    <t xml:space="preserve">ŚWIADCZENIA RODZINNE, ZALICZKA ALIMENTACYJNA PRAZ SKŁADKI NA UBEZPIECZENIA </t>
  </si>
  <si>
    <t>EMERYTALNE I RENTOWE Z UBEZPIECZENIA SPOŁECZNEGO</t>
  </si>
  <si>
    <t>- ŚWIADCZENIA SPOŁECZNE</t>
  </si>
  <si>
    <t>85213</t>
  </si>
  <si>
    <t xml:space="preserve">SKŁADKI NA UBEZPIECZENIA ZDROWOTNE OPŁACANE ZA OSOBY POBIERAJĄCE NIEKTÓRE </t>
  </si>
  <si>
    <t xml:space="preserve">ŚWIADCZENIA Z POMOCY SPOŁECZNEJ ORAZ NIEKTÓRE ŚWIADCZENIA RODZINNE </t>
  </si>
  <si>
    <t xml:space="preserve">- WYDATKI BIEŻĄCE  </t>
  </si>
  <si>
    <t>85214</t>
  </si>
  <si>
    <t xml:space="preserve">ZASIŁKI I POMOC W NATURZE ORAZ SKŁADKI NA UBEZPIECZENIE </t>
  </si>
  <si>
    <t>EMERYTALNE I RENTOWE -   WYDATKI BIEŻĄCE,  W TYM:</t>
  </si>
  <si>
    <t>ŚWIADCZENIA SPOŁECZNE Z BUDŻETU GMINY</t>
  </si>
  <si>
    <t>ŚWIADCZENIA SPOŁECZNE - ZADANIA Z ZAKRESU ADMINISTRACJI RZĄDOWEJ</t>
  </si>
  <si>
    <t>ŚWIADCZENIA SPOŁECZNE - ZADANIA Z BUDŻETU PAŃSTWA</t>
  </si>
  <si>
    <t xml:space="preserve">POCHODNE OD WYNAGRODZEŃ </t>
  </si>
  <si>
    <t>POZOSTAŁE WYDATI BIEŻĄE</t>
  </si>
  <si>
    <t>85215</t>
  </si>
  <si>
    <t>DODATKI MIESZKANIOWE -  WYDATKI BIEŻĄCE</t>
  </si>
  <si>
    <t>85219</t>
  </si>
  <si>
    <t xml:space="preserve">OŚRODEK POMOCY SPOŁECZNEJ </t>
  </si>
  <si>
    <t>WYDATKI BIEŻĄCE W TYM:</t>
  </si>
  <si>
    <t>WYDATKI MAJĄTKOWE</t>
  </si>
  <si>
    <t>W RAMACH WYDATKÓW BIEŻĄCYCH  W ROZDZIALE 85219 WYODRĘBNIA SIĘ WYDATKI NA REALIZACJĘ ZADAŃ WŁASNYCH BIEŻĄCYCH  GMINY - DOTACJA CELOWA Z BUDŻETU PAŃSTWA</t>
  </si>
  <si>
    <t>85228</t>
  </si>
  <si>
    <t xml:space="preserve">USŁUGI OPIEKUŃCZE I SPECJALISTYCZNE USŁUGI OPIEKUŃCZE - WYDATKI BIEŻĄCE </t>
  </si>
  <si>
    <t xml:space="preserve">WYDATKI NA ZADANIA ZLECONE Z ZAKRESU ADMINISTRACJI RZĄDOWEJ  - WYDATKI BIEŻĄCE </t>
  </si>
  <si>
    <t>85295</t>
  </si>
  <si>
    <t>POZOSTAŁA DZIAŁALNOŚĆ</t>
  </si>
  <si>
    <t>WYDATKI BIEŻĄCE,  W TYM:</t>
  </si>
  <si>
    <t>- ŚWIADCZENIA SPOŁECZNE - POSIŁEK DLA POTRZEBUJĄCYCH - Z BUDŻETU GMINY</t>
  </si>
  <si>
    <t>- ŚWIADCZENIA SPOŁECZNE - POSIŁEK DLA POTRZEBUJĄCYCH - Z BUDŻETU PAŃSTWA</t>
  </si>
  <si>
    <t>- DOTACJA CELOWA Z BUDŻETU NA FINANSOWANIE LUB DOFINANSOWANIE ZADAŃ ZLECONYCH</t>
  </si>
  <si>
    <t>DO REALIZACJI STOWARZYSZENIOM</t>
  </si>
  <si>
    <t>- ŚWIADCZENIA SPOŁECZNE – PRACE SPOŁECZNO – UŻYTECZNE</t>
  </si>
  <si>
    <t xml:space="preserve"> - WYNAGRODZENIA</t>
  </si>
  <si>
    <t xml:space="preserve"> - POCHODNE OD WYNAGRODZEŃ</t>
  </si>
  <si>
    <t>WYDATKI MAJĄTOWE</t>
  </si>
  <si>
    <t>POZOSTAŁE ZADANIA W ZAKRESIE POLITYKI SPOŁECZNEJ</t>
  </si>
  <si>
    <t>REHABILITACJA ZAWODOWA I SPOŁECZNA OSÓB NIEPEŁNOSPRAWNYCH</t>
  </si>
  <si>
    <t xml:space="preserve"> - WYDATKI MAJĄTKOWE </t>
  </si>
  <si>
    <t>854</t>
  </si>
  <si>
    <t>EDUKACYJNA OPIEKA WYCHOWAWCZA</t>
  </si>
  <si>
    <t>SWIETLICE SZKOLNE – WYDATKI BIEŻĄCE</t>
  </si>
  <si>
    <t>POMOC MATERIALNA DLA UCZNIÓW – WYDATKI BIEŻĄCE</t>
  </si>
  <si>
    <t>900</t>
  </si>
  <si>
    <t>GOSPODARKA KOMUNALNA I OCHRONA ŚRODOWISKA</t>
  </si>
  <si>
    <t>90001</t>
  </si>
  <si>
    <t>GOSPODARKA ŚCIEKOWA I OCHRONA WÓD</t>
  </si>
  <si>
    <t>90002</t>
  </si>
  <si>
    <t xml:space="preserve">GOSPODARKA ODPADAMI </t>
  </si>
  <si>
    <t>90003</t>
  </si>
  <si>
    <t>OCZYSZCZANIE MIAST I WSI - WYDATKI BIEŻĄCE</t>
  </si>
  <si>
    <t>UTRZYMANIE ZIELENI W MIASTACH I GMINACH - WYDATKI BIEŻĄCE</t>
  </si>
  <si>
    <t>90013</t>
  </si>
  <si>
    <t>SCHRONISKO DLA ZWIERZĄT - WYDATKI BIEŻĄCE, W TYM:</t>
  </si>
  <si>
    <t>90015</t>
  </si>
  <si>
    <t xml:space="preserve">OŚWIETLENIE ULIC, PLACÓW I DRÓG </t>
  </si>
  <si>
    <t>WYDATKI BIEŻĄCE</t>
  </si>
  <si>
    <t>90095</t>
  </si>
  <si>
    <t>921</t>
  </si>
  <si>
    <t>KULTURA I OCHRONA DZIEDZICTWA NARODOWEGO</t>
  </si>
  <si>
    <t>92109</t>
  </si>
  <si>
    <t xml:space="preserve">DOMY I OŚRODKI KULTURY, ŚWIETLICE I KLUBY </t>
  </si>
  <si>
    <t>- DOTACJA PODMIOTOWA Z BUDŻETU DLA SAMORZĄDOWEJ INSTYTUCJI KULTURY</t>
  </si>
  <si>
    <t>92116</t>
  </si>
  <si>
    <t>BIBLIOTEKA - WYDATKI BIEŻĄCE</t>
  </si>
  <si>
    <t>92118</t>
  </si>
  <si>
    <t xml:space="preserve">MUZEA </t>
  </si>
  <si>
    <t>92195</t>
  </si>
  <si>
    <t xml:space="preserve"> - DOTACJA CELOWA Z BUDŻETU NA FINANSOWANIE LUB DOFINANSOWANIE  ZADAŃ </t>
  </si>
  <si>
    <t>ZLECONYCH DO REALIZACJI STOWARZYSZENIOM</t>
  </si>
  <si>
    <t>KULTURA FIZYCZNA I SPORT</t>
  </si>
  <si>
    <t>92601</t>
  </si>
  <si>
    <t>OBIEKTY SPORTOWE</t>
  </si>
  <si>
    <t xml:space="preserve">     - WYNAGRODZENIA</t>
  </si>
  <si>
    <t xml:space="preserve">     - POCHODNE OD WYNAGRODZEŃ</t>
  </si>
  <si>
    <t xml:space="preserve">     - POZOSTAŁE WYDATKI BIEŻĄCE</t>
  </si>
  <si>
    <t>ZADANIA W ZAKRESIE KULTURY FIZYCZNEJ I SPORTU</t>
  </si>
  <si>
    <t xml:space="preserve"> - DOTACJA CELOWA Z BUDŻETU NA FINANSOWANIE LUB DOFINANSOWANIE  ZADAŃ ZLECONYCH </t>
  </si>
  <si>
    <t xml:space="preserve"> DO REALIZACJI STOWARZYSZENIOM W ZAKRESIE KRZEWIENIA KULTURY FIZYCZNEJ I SPORTU</t>
  </si>
  <si>
    <t>- DOTACJA CELOWA  Z BUDŻETU NA FINANSOWANIE LUB DOFINANSOWANIE ZADAŃ ZLECONYCH DO</t>
  </si>
  <si>
    <t xml:space="preserve"> REALIZACJI STOWARZYSZENIOM W ZAKRESIE ORGANIZACJI MASOWYCH IMPREZ SPORTOWYCH</t>
  </si>
  <si>
    <t>- POZOSTAŁE  WYDATKI BIEŻĄCE</t>
  </si>
  <si>
    <t xml:space="preserve"> WYDATKI  OGÓŁEM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</si>
</sst>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@"/>
    <numFmt numFmtId="168" formatCode="0.00%"/>
  </numFmts>
  <fonts count="25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color indexed="8"/>
      <name val="Arial CE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6"/>
      <color indexed="8"/>
      <name val="Bitstream Vera Serif"/>
      <family val="1"/>
    </font>
    <font>
      <b/>
      <i/>
      <sz val="6"/>
      <color indexed="8"/>
      <name val="Bitstream Vera Serif"/>
      <family val="1"/>
    </font>
    <font>
      <sz val="6"/>
      <color indexed="8"/>
      <name val="Arial Unicode MS"/>
      <family val="2"/>
    </font>
    <font>
      <b/>
      <sz val="6"/>
      <color indexed="8"/>
      <name val="Verdana"/>
      <family val="2"/>
    </font>
    <font>
      <sz val="6"/>
      <color indexed="8"/>
      <name val="Bitstream Vera Serif"/>
      <family val="1"/>
    </font>
    <font>
      <b/>
      <u val="single"/>
      <sz val="6"/>
      <color indexed="8"/>
      <name val="Bitstream Vera Serif"/>
      <family val="1"/>
    </font>
    <font>
      <u val="single"/>
      <sz val="6"/>
      <color indexed="8"/>
      <name val="Bitstream Vera Serif"/>
      <family val="1"/>
    </font>
    <font>
      <b/>
      <u val="single"/>
      <sz val="6"/>
      <color indexed="8"/>
      <name val="Verdana"/>
      <family val="2"/>
    </font>
    <font>
      <b/>
      <sz val="6"/>
      <name val="Bitstream Vera Serif"/>
      <family val="1"/>
    </font>
    <font>
      <b/>
      <sz val="6"/>
      <name val="Arial CE"/>
      <family val="2"/>
    </font>
    <font>
      <sz val="6"/>
      <name val="Verdana"/>
      <family val="2"/>
    </font>
    <font>
      <sz val="10"/>
      <color indexed="10"/>
      <name val="Arial CE"/>
      <family val="2"/>
    </font>
    <font>
      <i/>
      <sz val="6"/>
      <color indexed="8"/>
      <name val="Bitstream Vera Serif"/>
      <family val="1"/>
    </font>
    <font>
      <sz val="10"/>
      <color indexed="53"/>
      <name val="Arial CE"/>
      <family val="2"/>
    </font>
    <font>
      <b/>
      <sz val="10"/>
      <color indexed="10"/>
      <name val="Arial CE"/>
      <family val="2"/>
    </font>
    <font>
      <sz val="6"/>
      <name val="Bitstream Vera Serif"/>
      <family val="1"/>
    </font>
    <font>
      <sz val="7"/>
      <color indexed="8"/>
      <name val="Bitstream Vera Serif"/>
      <family val="1"/>
    </font>
    <font>
      <b/>
      <sz val="7"/>
      <color indexed="8"/>
      <name val="Bitstream Vera Serif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2" borderId="0">
      <alignment/>
      <protection/>
    </xf>
    <xf numFmtId="165" fontId="2" fillId="2" borderId="0">
      <alignment/>
      <protection/>
    </xf>
  </cellStyleXfs>
  <cellXfs count="173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5" fontId="7" fillId="3" borderId="1" xfId="20" applyNumberFormat="1" applyFont="1" applyFill="1" applyBorder="1" applyAlignment="1">
      <alignment/>
      <protection/>
    </xf>
    <xf numFmtId="165" fontId="7" fillId="3" borderId="2" xfId="20" applyNumberFormat="1" applyFont="1" applyFill="1" applyBorder="1" applyAlignment="1">
      <alignment/>
      <protection/>
    </xf>
    <xf numFmtId="165" fontId="7" fillId="3" borderId="3" xfId="20" applyNumberFormat="1" applyFont="1" applyFill="1" applyBorder="1" applyAlignment="1">
      <alignment horizontal="center"/>
      <protection/>
    </xf>
    <xf numFmtId="165" fontId="8" fillId="3" borderId="3" xfId="20" applyNumberFormat="1" applyFont="1" applyFill="1" applyBorder="1">
      <alignment/>
      <protection/>
    </xf>
    <xf numFmtId="165" fontId="8" fillId="3" borderId="2" xfId="20" applyNumberFormat="1" applyFont="1" applyFill="1" applyBorder="1">
      <alignment/>
      <protection/>
    </xf>
    <xf numFmtId="166" fontId="7" fillId="3" borderId="3" xfId="20" applyNumberFormat="1" applyFont="1" applyFill="1" applyBorder="1" applyAlignment="1">
      <alignment horizontal="center"/>
      <protection/>
    </xf>
    <xf numFmtId="167" fontId="7" fillId="3" borderId="4" xfId="20" applyNumberFormat="1" applyFont="1" applyFill="1" applyBorder="1" applyAlignment="1">
      <alignment horizontal="center"/>
      <protection/>
    </xf>
    <xf numFmtId="166" fontId="7" fillId="3" borderId="4" xfId="20" applyNumberFormat="1" applyFont="1" applyFill="1" applyBorder="1" applyAlignment="1">
      <alignment horizontal="center"/>
      <protection/>
    </xf>
    <xf numFmtId="166" fontId="7" fillId="3" borderId="5" xfId="20" applyNumberFormat="1" applyFont="1" applyFill="1" applyBorder="1" applyAlignment="1">
      <alignment horizontal="center"/>
      <protection/>
    </xf>
    <xf numFmtId="165" fontId="7" fillId="3" borderId="6" xfId="20" applyNumberFormat="1" applyFont="1" applyFill="1" applyBorder="1" applyAlignment="1">
      <alignment/>
      <protection/>
    </xf>
    <xf numFmtId="165" fontId="9" fillId="3" borderId="7" xfId="20" applyNumberFormat="1" applyFont="1" applyFill="1" applyBorder="1" applyAlignment="1">
      <alignment/>
      <protection/>
    </xf>
    <xf numFmtId="164" fontId="7" fillId="3" borderId="0" xfId="0" applyFont="1" applyFill="1" applyBorder="1" applyAlignment="1">
      <alignment horizontal="center"/>
    </xf>
    <xf numFmtId="165" fontId="7" fillId="3" borderId="8" xfId="20" applyNumberFormat="1" applyFont="1" applyFill="1" applyBorder="1" applyAlignment="1">
      <alignment horizontal="center"/>
      <protection/>
    </xf>
    <xf numFmtId="165" fontId="7" fillId="3" borderId="0" xfId="20" applyNumberFormat="1" applyFont="1" applyFill="1" applyBorder="1">
      <alignment/>
      <protection/>
    </xf>
    <xf numFmtId="166" fontId="7" fillId="3" borderId="8" xfId="20" applyNumberFormat="1" applyFont="1" applyFill="1" applyBorder="1" applyAlignment="1">
      <alignment horizontal="center"/>
      <protection/>
    </xf>
    <xf numFmtId="167" fontId="7" fillId="3" borderId="9" xfId="20" applyNumberFormat="1" applyFont="1" applyFill="1" applyBorder="1" applyAlignment="1">
      <alignment horizontal="center"/>
      <protection/>
    </xf>
    <xf numFmtId="166" fontId="7" fillId="3" borderId="9" xfId="20" applyNumberFormat="1" applyFont="1" applyFill="1" applyBorder="1" applyAlignment="1">
      <alignment horizontal="center"/>
      <protection/>
    </xf>
    <xf numFmtId="166" fontId="7" fillId="3" borderId="10" xfId="20" applyNumberFormat="1" applyFont="1" applyFill="1" applyBorder="1" applyAlignment="1">
      <alignment horizontal="center"/>
      <protection/>
    </xf>
    <xf numFmtId="165" fontId="7" fillId="3" borderId="11" xfId="20" applyNumberFormat="1" applyFont="1" applyFill="1" applyBorder="1" applyAlignment="1">
      <alignment/>
      <protection/>
    </xf>
    <xf numFmtId="165" fontId="7" fillId="3" borderId="12" xfId="20" applyNumberFormat="1" applyFont="1" applyFill="1" applyBorder="1" applyAlignment="1">
      <alignment/>
      <protection/>
    </xf>
    <xf numFmtId="165" fontId="7" fillId="3" borderId="7" xfId="20" applyNumberFormat="1" applyFont="1" applyFill="1" applyBorder="1" applyAlignment="1">
      <alignment horizontal="center"/>
      <protection/>
    </xf>
    <xf numFmtId="165" fontId="8" fillId="3" borderId="8" xfId="20" applyNumberFormat="1" applyFont="1" applyFill="1" applyBorder="1">
      <alignment/>
      <protection/>
    </xf>
    <xf numFmtId="165" fontId="8" fillId="3" borderId="0" xfId="20" applyNumberFormat="1" applyFont="1" applyFill="1" applyBorder="1">
      <alignment/>
      <protection/>
    </xf>
    <xf numFmtId="166" fontId="7" fillId="3" borderId="8" xfId="20" applyNumberFormat="1" applyFont="1" applyFill="1" applyBorder="1">
      <alignment/>
      <protection/>
    </xf>
    <xf numFmtId="165" fontId="7" fillId="4" borderId="13" xfId="20" applyNumberFormat="1" applyFont="1" applyFill="1" applyBorder="1" applyAlignment="1">
      <alignment horizontal="center"/>
      <protection/>
    </xf>
    <xf numFmtId="165" fontId="7" fillId="4" borderId="14" xfId="20" applyNumberFormat="1" applyFont="1" applyFill="1" applyBorder="1" applyAlignment="1">
      <alignment horizontal="center"/>
      <protection/>
    </xf>
    <xf numFmtId="165" fontId="7" fillId="4" borderId="14" xfId="20" applyNumberFormat="1" applyFont="1" applyFill="1" applyBorder="1">
      <alignment/>
      <protection/>
    </xf>
    <xf numFmtId="165" fontId="7" fillId="4" borderId="15" xfId="20" applyNumberFormat="1" applyFont="1" applyFill="1" applyBorder="1">
      <alignment/>
      <protection/>
    </xf>
    <xf numFmtId="165" fontId="3" fillId="0" borderId="0" xfId="0" applyNumberFormat="1" applyFont="1" applyBorder="1" applyAlignment="1">
      <alignment/>
    </xf>
    <xf numFmtId="165" fontId="7" fillId="2" borderId="6" xfId="20" applyNumberFormat="1" applyFont="1" applyFill="1" applyBorder="1" applyAlignment="1">
      <alignment horizontal="center"/>
      <protection/>
    </xf>
    <xf numFmtId="165" fontId="7" fillId="2" borderId="9" xfId="20" applyNumberFormat="1" applyFont="1" applyFill="1" applyBorder="1" applyAlignment="1">
      <alignment horizontal="center"/>
      <protection/>
    </xf>
    <xf numFmtId="165" fontId="7" fillId="2" borderId="9" xfId="20" applyNumberFormat="1" applyFont="1" applyFill="1" applyBorder="1">
      <alignment/>
      <protection/>
    </xf>
    <xf numFmtId="165" fontId="7" fillId="2" borderId="8" xfId="20" applyNumberFormat="1" applyFont="1" applyFill="1" applyBorder="1">
      <alignment/>
      <protection/>
    </xf>
    <xf numFmtId="165" fontId="11" fillId="2" borderId="0" xfId="20" applyNumberFormat="1" applyFont="1" applyFill="1" applyBorder="1">
      <alignment/>
      <protection/>
    </xf>
    <xf numFmtId="165" fontId="12" fillId="2" borderId="8" xfId="20" applyFont="1" applyFill="1" applyBorder="1" applyProtection="1">
      <alignment/>
      <protection locked="0"/>
    </xf>
    <xf numFmtId="165" fontId="7" fillId="2" borderId="9" xfId="20" applyNumberFormat="1" applyFont="1" applyFill="1" applyBorder="1" applyProtection="1">
      <alignment/>
      <protection locked="0"/>
    </xf>
    <xf numFmtId="165" fontId="7" fillId="2" borderId="10" xfId="20" applyNumberFormat="1" applyFont="1" applyFill="1" applyBorder="1" applyProtection="1">
      <alignment/>
      <protection locked="0"/>
    </xf>
    <xf numFmtId="167" fontId="11" fillId="2" borderId="8" xfId="20" applyNumberFormat="1" applyFont="1" applyFill="1" applyBorder="1">
      <alignment/>
      <protection/>
    </xf>
    <xf numFmtId="165" fontId="11" fillId="2" borderId="9" xfId="20" applyNumberFormat="1" applyFont="1" applyFill="1" applyBorder="1" applyProtection="1">
      <alignment/>
      <protection locked="0"/>
    </xf>
    <xf numFmtId="165" fontId="11" fillId="2" borderId="10" xfId="20" applyNumberFormat="1" applyFont="1" applyFill="1" applyBorder="1" applyProtection="1">
      <alignment/>
      <protection locked="0"/>
    </xf>
    <xf numFmtId="165" fontId="11" fillId="2" borderId="8" xfId="20" applyNumberFormat="1" applyFont="1" applyFill="1" applyBorder="1">
      <alignment/>
      <protection/>
    </xf>
    <xf numFmtId="165" fontId="12" fillId="2" borderId="0" xfId="20" applyNumberFormat="1" applyFont="1" applyFill="1" applyBorder="1">
      <alignment/>
      <protection/>
    </xf>
    <xf numFmtId="165" fontId="7" fillId="2" borderId="7" xfId="20" applyNumberFormat="1" applyFont="1" applyFill="1" applyBorder="1" applyAlignment="1">
      <alignment horizontal="center"/>
      <protection/>
    </xf>
    <xf numFmtId="165" fontId="7" fillId="2" borderId="7" xfId="20" applyNumberFormat="1" applyFont="1" applyFill="1" applyBorder="1">
      <alignment/>
      <protection/>
    </xf>
    <xf numFmtId="167" fontId="11" fillId="2" borderId="0" xfId="20" applyNumberFormat="1" applyFont="1" applyFill="1" applyBorder="1">
      <alignment/>
      <protection/>
    </xf>
    <xf numFmtId="165" fontId="7" fillId="4" borderId="16" xfId="20" applyNumberFormat="1" applyFont="1" applyFill="1" applyBorder="1" applyAlignment="1">
      <alignment horizontal="center"/>
      <protection/>
    </xf>
    <xf numFmtId="165" fontId="7" fillId="4" borderId="17" xfId="20" applyNumberFormat="1" applyFont="1" applyFill="1" applyBorder="1" applyAlignment="1">
      <alignment horizontal="center"/>
      <protection/>
    </xf>
    <xf numFmtId="165" fontId="7" fillId="2" borderId="10" xfId="20" applyNumberFormat="1" applyFont="1" applyFill="1" applyBorder="1">
      <alignment/>
      <protection/>
    </xf>
    <xf numFmtId="165" fontId="11" fillId="2" borderId="6" xfId="20" applyNumberFormat="1" applyFont="1" applyFill="1" applyBorder="1" applyAlignment="1">
      <alignment horizontal="center"/>
      <protection/>
    </xf>
    <xf numFmtId="165" fontId="11" fillId="2" borderId="7" xfId="20" applyNumberFormat="1" applyFont="1" applyFill="1" applyBorder="1" applyAlignment="1">
      <alignment horizontal="center"/>
      <protection/>
    </xf>
    <xf numFmtId="167" fontId="11" fillId="2" borderId="9" xfId="20" applyNumberFormat="1" applyFont="1" applyFill="1" applyBorder="1">
      <alignment/>
      <protection/>
    </xf>
    <xf numFmtId="165" fontId="11" fillId="2" borderId="8" xfId="20" applyFont="1" applyFill="1" applyBorder="1" applyProtection="1">
      <alignment/>
      <protection locked="0"/>
    </xf>
    <xf numFmtId="165" fontId="12" fillId="2" borderId="8" xfId="20" applyNumberFormat="1" applyFont="1" applyFill="1" applyBorder="1">
      <alignment/>
      <protection/>
    </xf>
    <xf numFmtId="165" fontId="11" fillId="5" borderId="9" xfId="20" applyNumberFormat="1" applyFont="1" applyFill="1" applyBorder="1" applyProtection="1">
      <alignment/>
      <protection locked="0"/>
    </xf>
    <xf numFmtId="165" fontId="11" fillId="5" borderId="10" xfId="20" applyNumberFormat="1" applyFont="1" applyFill="1" applyBorder="1" applyProtection="1">
      <alignment/>
      <protection locked="0"/>
    </xf>
    <xf numFmtId="165" fontId="11" fillId="2" borderId="9" xfId="20" applyNumberFormat="1" applyFont="1" applyFill="1" applyBorder="1">
      <alignment/>
      <protection/>
    </xf>
    <xf numFmtId="165" fontId="13" fillId="2" borderId="0" xfId="20" applyNumberFormat="1" applyFont="1" applyFill="1" applyBorder="1">
      <alignment/>
      <protection/>
    </xf>
    <xf numFmtId="165" fontId="13" fillId="2" borderId="8" xfId="20" applyFont="1" applyFill="1" applyBorder="1" applyProtection="1">
      <alignment/>
      <protection locked="0"/>
    </xf>
    <xf numFmtId="165" fontId="7" fillId="2" borderId="18" xfId="20" applyNumberFormat="1" applyFont="1" applyFill="1" applyBorder="1" applyAlignment="1">
      <alignment horizontal="center"/>
      <protection/>
    </xf>
    <xf numFmtId="167" fontId="7" fillId="2" borderId="19" xfId="20" applyNumberFormat="1" applyFont="1" applyFill="1" applyBorder="1" applyAlignment="1">
      <alignment horizontal="center"/>
      <protection/>
    </xf>
    <xf numFmtId="165" fontId="7" fillId="2" borderId="19" xfId="20" applyNumberFormat="1" applyFont="1" applyFill="1" applyBorder="1" applyAlignment="1">
      <alignment horizontal="center"/>
      <protection/>
    </xf>
    <xf numFmtId="165" fontId="7" fillId="2" borderId="19" xfId="20" applyNumberFormat="1" applyFont="1" applyFill="1" applyBorder="1" applyAlignment="1">
      <alignment horizontal="left"/>
      <protection/>
    </xf>
    <xf numFmtId="165" fontId="7" fillId="2" borderId="20" xfId="20" applyNumberFormat="1" applyFont="1" applyFill="1" applyBorder="1">
      <alignment/>
      <protection/>
    </xf>
    <xf numFmtId="165" fontId="7" fillId="2" borderId="21" xfId="20" applyNumberFormat="1" applyFont="1" applyFill="1" applyBorder="1">
      <alignment/>
      <protection/>
    </xf>
    <xf numFmtId="165" fontId="11" fillId="2" borderId="7" xfId="20" applyNumberFormat="1" applyFont="1" applyFill="1" applyBorder="1" applyAlignment="1">
      <alignment horizontal="left"/>
      <protection/>
    </xf>
    <xf numFmtId="165" fontId="11" fillId="5" borderId="9" xfId="20" applyNumberFormat="1" applyFont="1" applyFill="1" applyBorder="1">
      <alignment/>
      <protection/>
    </xf>
    <xf numFmtId="165" fontId="11" fillId="5" borderId="10" xfId="20" applyNumberFormat="1" applyFont="1" applyFill="1" applyBorder="1">
      <alignment/>
      <protection/>
    </xf>
    <xf numFmtId="165" fontId="11" fillId="2" borderId="22" xfId="20" applyNumberFormat="1" applyFont="1" applyFill="1" applyBorder="1" applyAlignment="1">
      <alignment horizontal="center"/>
      <protection/>
    </xf>
    <xf numFmtId="165" fontId="13" fillId="2" borderId="8" xfId="20" applyNumberFormat="1" applyFont="1" applyFill="1" applyBorder="1">
      <alignment/>
      <protection/>
    </xf>
    <xf numFmtId="165" fontId="11" fillId="2" borderId="10" xfId="20" applyNumberFormat="1" applyFont="1" applyFill="1" applyBorder="1">
      <alignment/>
      <protection/>
    </xf>
    <xf numFmtId="167" fontId="7" fillId="2" borderId="9" xfId="20" applyNumberFormat="1" applyFont="1" applyFill="1" applyBorder="1" applyAlignment="1">
      <alignment horizontal="center"/>
      <protection/>
    </xf>
    <xf numFmtId="165" fontId="7" fillId="4" borderId="23" xfId="20" applyNumberFormat="1" applyFont="1" applyFill="1" applyBorder="1">
      <alignment/>
      <protection/>
    </xf>
    <xf numFmtId="165" fontId="14" fillId="2" borderId="0" xfId="20" applyNumberFormat="1" applyFont="1" applyFill="1" applyBorder="1">
      <alignment/>
      <protection/>
    </xf>
    <xf numFmtId="165" fontId="11" fillId="2" borderId="8" xfId="20" applyNumberFormat="1" applyFont="1" applyFill="1" applyBorder="1" applyAlignment="1">
      <alignment horizontal="center"/>
      <protection/>
    </xf>
    <xf numFmtId="165" fontId="7" fillId="2" borderId="22" xfId="20" applyNumberFormat="1" applyFont="1" applyFill="1" applyBorder="1" applyAlignment="1">
      <alignment horizontal="center"/>
      <protection/>
    </xf>
    <xf numFmtId="165" fontId="7" fillId="2" borderId="8" xfId="20" applyNumberFormat="1" applyFont="1" applyFill="1" applyBorder="1" applyAlignment="1">
      <alignment horizontal="center"/>
      <protection/>
    </xf>
    <xf numFmtId="165" fontId="11" fillId="2" borderId="9" xfId="20" applyNumberFormat="1" applyFont="1" applyFill="1" applyBorder="1" applyAlignment="1">
      <alignment horizontal="center"/>
      <protection/>
    </xf>
    <xf numFmtId="167" fontId="7" fillId="2" borderId="8" xfId="20" applyNumberFormat="1" applyFont="1" applyFill="1" applyBorder="1">
      <alignment/>
      <protection/>
    </xf>
    <xf numFmtId="165" fontId="7" fillId="2" borderId="0" xfId="20" applyNumberFormat="1" applyFont="1" applyFill="1" applyBorder="1">
      <alignment/>
      <protection/>
    </xf>
    <xf numFmtId="165" fontId="7" fillId="2" borderId="8" xfId="20" applyFont="1" applyFill="1" applyBorder="1" applyProtection="1">
      <alignment/>
      <protection locked="0"/>
    </xf>
    <xf numFmtId="165" fontId="7" fillId="4" borderId="24" xfId="20" applyNumberFormat="1" applyFont="1" applyFill="1" applyBorder="1" applyAlignment="1">
      <alignment horizontal="center"/>
      <protection/>
    </xf>
    <xf numFmtId="165" fontId="7" fillId="4" borderId="25" xfId="20" applyNumberFormat="1" applyFont="1" applyFill="1" applyBorder="1" applyAlignment="1">
      <alignment horizontal="center"/>
      <protection/>
    </xf>
    <xf numFmtId="165" fontId="11" fillId="4" borderId="20" xfId="0" applyNumberFormat="1" applyFont="1" applyFill="1" applyBorder="1" applyAlignment="1">
      <alignment horizontal="center"/>
    </xf>
    <xf numFmtId="165" fontId="11" fillId="4" borderId="21" xfId="0" applyNumberFormat="1" applyFont="1" applyFill="1" applyBorder="1" applyAlignment="1">
      <alignment horizontal="center"/>
    </xf>
    <xf numFmtId="165" fontId="7" fillId="4" borderId="11" xfId="20" applyNumberFormat="1" applyFont="1" applyFill="1" applyBorder="1" applyAlignment="1">
      <alignment horizontal="center"/>
      <protection/>
    </xf>
    <xf numFmtId="165" fontId="7" fillId="4" borderId="12" xfId="20" applyNumberFormat="1" applyFont="1" applyFill="1" applyBorder="1" applyAlignment="1">
      <alignment horizontal="center"/>
      <protection/>
    </xf>
    <xf numFmtId="165" fontId="7" fillId="4" borderId="26" xfId="20" applyNumberFormat="1" applyFont="1" applyFill="1" applyBorder="1" applyAlignment="1">
      <alignment horizontal="right"/>
      <protection/>
    </xf>
    <xf numFmtId="165" fontId="7" fillId="4" borderId="12" xfId="20" applyNumberFormat="1" applyFont="1" applyFill="1" applyBorder="1" applyAlignment="1">
      <alignment horizontal="right"/>
      <protection/>
    </xf>
    <xf numFmtId="165" fontId="7" fillId="4" borderId="27" xfId="20" applyNumberFormat="1" applyFont="1" applyFill="1" applyBorder="1" applyAlignment="1">
      <alignment horizontal="right"/>
      <protection/>
    </xf>
    <xf numFmtId="167" fontId="7" fillId="2" borderId="8" xfId="0" applyNumberFormat="1" applyFont="1" applyFill="1" applyBorder="1" applyAlignment="1">
      <alignment horizontal="center"/>
    </xf>
    <xf numFmtId="165" fontId="11" fillId="2" borderId="9" xfId="0" applyNumberFormat="1" applyFont="1" applyFill="1" applyBorder="1" applyAlignment="1">
      <alignment horizontal="center"/>
    </xf>
    <xf numFmtId="165" fontId="15" fillId="2" borderId="8" xfId="0" applyNumberFormat="1" applyFont="1" applyFill="1" applyBorder="1" applyAlignment="1">
      <alignment/>
    </xf>
    <xf numFmtId="165" fontId="7" fillId="2" borderId="8" xfId="0" applyNumberFormat="1" applyFont="1" applyFill="1" applyBorder="1" applyAlignment="1">
      <alignment/>
    </xf>
    <xf numFmtId="167" fontId="7" fillId="2" borderId="8" xfId="20" applyNumberFormat="1" applyFont="1" applyFill="1" applyBorder="1" applyAlignment="1">
      <alignment horizontal="center"/>
      <protection/>
    </xf>
    <xf numFmtId="165" fontId="7" fillId="4" borderId="20" xfId="20" applyNumberFormat="1" applyFont="1" applyFill="1" applyBorder="1" applyAlignment="1">
      <alignment horizontal="center"/>
      <protection/>
    </xf>
    <xf numFmtId="165" fontId="11" fillId="4" borderId="20" xfId="20" applyNumberFormat="1" applyFont="1" applyFill="1" applyBorder="1">
      <alignment/>
      <protection/>
    </xf>
    <xf numFmtId="165" fontId="11" fillId="4" borderId="21" xfId="20" applyNumberFormat="1" applyFont="1" applyFill="1" applyBorder="1">
      <alignment/>
      <protection/>
    </xf>
    <xf numFmtId="165" fontId="7" fillId="4" borderId="22" xfId="20" applyNumberFormat="1" applyFont="1" applyFill="1" applyBorder="1" applyAlignment="1">
      <alignment horizontal="center"/>
      <protection/>
    </xf>
    <xf numFmtId="165" fontId="7" fillId="4" borderId="9" xfId="20" applyNumberFormat="1" applyFont="1" applyFill="1" applyBorder="1" applyAlignment="1">
      <alignment horizontal="center"/>
      <protection/>
    </xf>
    <xf numFmtId="165" fontId="11" fillId="4" borderId="9" xfId="20" applyNumberFormat="1" applyFont="1" applyFill="1" applyBorder="1">
      <alignment/>
      <protection/>
    </xf>
    <xf numFmtId="165" fontId="11" fillId="4" borderId="10" xfId="20" applyNumberFormat="1" applyFont="1" applyFill="1" applyBorder="1">
      <alignment/>
      <protection/>
    </xf>
    <xf numFmtId="165" fontId="7" fillId="4" borderId="28" xfId="20" applyNumberFormat="1" applyFont="1" applyFill="1" applyBorder="1" applyAlignment="1">
      <alignment horizontal="center"/>
      <protection/>
    </xf>
    <xf numFmtId="165" fontId="7" fillId="4" borderId="12" xfId="20" applyNumberFormat="1" applyFont="1" applyFill="1" applyBorder="1">
      <alignment/>
      <protection/>
    </xf>
    <xf numFmtId="165" fontId="7" fillId="4" borderId="27" xfId="20" applyNumberFormat="1" applyFont="1" applyFill="1" applyBorder="1">
      <alignment/>
      <protection/>
    </xf>
    <xf numFmtId="165" fontId="9" fillId="2" borderId="0" xfId="20" applyNumberFormat="1" applyFont="1" applyFill="1" applyBorder="1">
      <alignment/>
      <protection/>
    </xf>
    <xf numFmtId="165" fontId="18" fillId="0" borderId="0" xfId="0" applyNumberFormat="1" applyFont="1" applyBorder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7" fontId="7" fillId="2" borderId="20" xfId="20" applyNumberFormat="1" applyFont="1" applyFill="1" applyBorder="1" applyAlignment="1">
      <alignment horizontal="center"/>
      <protection/>
    </xf>
    <xf numFmtId="165" fontId="7" fillId="2" borderId="20" xfId="20" applyNumberFormat="1" applyFont="1" applyFill="1" applyBorder="1" applyAlignment="1">
      <alignment horizontal="center"/>
      <protection/>
    </xf>
    <xf numFmtId="165" fontId="7" fillId="2" borderId="20" xfId="20" applyNumberFormat="1" applyFont="1" applyFill="1" applyBorder="1" applyAlignment="1">
      <alignment horizontal="left"/>
      <protection/>
    </xf>
    <xf numFmtId="165" fontId="7" fillId="2" borderId="25" xfId="20" applyNumberFormat="1" applyFont="1" applyFill="1" applyBorder="1">
      <alignment/>
      <protection/>
    </xf>
    <xf numFmtId="165" fontId="11" fillId="2" borderId="9" xfId="20" applyNumberFormat="1" applyFont="1" applyFill="1" applyBorder="1" applyAlignment="1">
      <alignment horizontal="left"/>
      <protection/>
    </xf>
    <xf numFmtId="164" fontId="11" fillId="2" borderId="9" xfId="20" applyNumberFormat="1" applyFont="1" applyFill="1" applyBorder="1">
      <alignment/>
      <protection/>
    </xf>
    <xf numFmtId="165" fontId="7" fillId="2" borderId="8" xfId="20" applyNumberFormat="1" applyFont="1" applyFill="1" applyBorder="1" applyAlignment="1">
      <alignment horizontal="left"/>
      <protection/>
    </xf>
    <xf numFmtId="165" fontId="7" fillId="2" borderId="0" xfId="20" applyNumberFormat="1" applyFont="1" applyFill="1" applyBorder="1" applyAlignment="1">
      <alignment horizontal="center"/>
      <protection/>
    </xf>
    <xf numFmtId="165" fontId="7" fillId="2" borderId="29" xfId="20" applyNumberFormat="1" applyFont="1" applyFill="1" applyBorder="1">
      <alignment/>
      <protection/>
    </xf>
    <xf numFmtId="167" fontId="11" fillId="2" borderId="8" xfId="20" applyNumberFormat="1" applyFont="1" applyFill="1" applyBorder="1" applyAlignment="1">
      <alignment horizontal="left"/>
      <protection/>
    </xf>
    <xf numFmtId="165" fontId="11" fillId="2" borderId="30" xfId="20" applyNumberFormat="1" applyFont="1" applyFill="1" applyBorder="1">
      <alignment/>
      <protection/>
    </xf>
    <xf numFmtId="165" fontId="7" fillId="2" borderId="30" xfId="20" applyNumberFormat="1" applyFont="1" applyFill="1" applyBorder="1">
      <alignment/>
      <protection/>
    </xf>
    <xf numFmtId="165" fontId="11" fillId="2" borderId="30" xfId="20" applyNumberFormat="1" applyFont="1" applyFill="1" applyBorder="1" applyProtection="1">
      <alignment/>
      <protection locked="0"/>
    </xf>
    <xf numFmtId="165" fontId="11" fillId="2" borderId="7" xfId="20" applyNumberFormat="1" applyFont="1" applyFill="1" applyBorder="1">
      <alignment/>
      <protection/>
    </xf>
    <xf numFmtId="165" fontId="11" fillId="5" borderId="30" xfId="20" applyNumberFormat="1" applyFont="1" applyFill="1" applyBorder="1" applyProtection="1">
      <alignment/>
      <protection locked="0"/>
    </xf>
    <xf numFmtId="165" fontId="7" fillId="2" borderId="8" xfId="20" applyNumberFormat="1" applyFont="1" applyFill="1" applyBorder="1" applyAlignment="1">
      <alignment wrapText="1"/>
      <protection/>
    </xf>
    <xf numFmtId="165" fontId="7" fillId="2" borderId="30" xfId="20" applyNumberFormat="1" applyFont="1" applyFill="1" applyBorder="1" applyProtection="1">
      <alignment/>
      <protection locked="0"/>
    </xf>
    <xf numFmtId="165" fontId="19" fillId="2" borderId="22" xfId="20" applyNumberFormat="1" applyFont="1" applyFill="1" applyBorder="1" applyAlignment="1">
      <alignment horizontal="center"/>
      <protection/>
    </xf>
    <xf numFmtId="165" fontId="19" fillId="2" borderId="8" xfId="20" applyNumberFormat="1" applyFont="1" applyFill="1" applyBorder="1" applyAlignment="1">
      <alignment horizontal="center"/>
      <protection/>
    </xf>
    <xf numFmtId="165" fontId="19" fillId="2" borderId="8" xfId="20" applyNumberFormat="1" applyFont="1" applyFill="1" applyBorder="1">
      <alignment/>
      <protection/>
    </xf>
    <xf numFmtId="165" fontId="8" fillId="2" borderId="8" xfId="20" applyNumberFormat="1" applyFont="1" applyFill="1" applyBorder="1">
      <alignment/>
      <protection/>
    </xf>
    <xf numFmtId="165" fontId="19" fillId="2" borderId="0" xfId="20" applyNumberFormat="1" applyFont="1" applyFill="1" applyBorder="1">
      <alignment/>
      <protection/>
    </xf>
    <xf numFmtId="165" fontId="8" fillId="2" borderId="30" xfId="20" applyNumberFormat="1" applyFont="1" applyFill="1" applyBorder="1">
      <alignment/>
      <protection/>
    </xf>
    <xf numFmtId="165" fontId="8" fillId="2" borderId="9" xfId="20" applyNumberFormat="1" applyFont="1" applyFill="1" applyBorder="1">
      <alignment/>
      <protection/>
    </xf>
    <xf numFmtId="165" fontId="8" fillId="2" borderId="10" xfId="20" applyNumberFormat="1" applyFont="1" applyFill="1" applyBorder="1">
      <alignment/>
      <protection/>
    </xf>
    <xf numFmtId="167" fontId="19" fillId="2" borderId="8" xfId="20" applyNumberFormat="1" applyFont="1" applyFill="1" applyBorder="1">
      <alignment/>
      <protection/>
    </xf>
    <xf numFmtId="165" fontId="19" fillId="2" borderId="30" xfId="20" applyNumberFormat="1" applyFont="1" applyFill="1" applyBorder="1">
      <alignment/>
      <protection/>
    </xf>
    <xf numFmtId="165" fontId="19" fillId="2" borderId="9" xfId="20" applyNumberFormat="1" applyFont="1" applyFill="1" applyBorder="1">
      <alignment/>
      <protection/>
    </xf>
    <xf numFmtId="165" fontId="19" fillId="2" borderId="10" xfId="20" applyNumberFormat="1" applyFont="1" applyFill="1" applyBorder="1">
      <alignment/>
      <protection/>
    </xf>
    <xf numFmtId="165" fontId="11" fillId="0" borderId="31" xfId="0" applyNumberFormat="1" applyFont="1" applyBorder="1" applyAlignment="1">
      <alignment/>
    </xf>
    <xf numFmtId="165" fontId="11" fillId="5" borderId="32" xfId="0" applyNumberFormat="1" applyFont="1" applyFill="1" applyBorder="1" applyAlignment="1">
      <alignment/>
    </xf>
    <xf numFmtId="165" fontId="7" fillId="4" borderId="23" xfId="20" applyNumberFormat="1" applyFont="1" applyFill="1" applyBorder="1" applyAlignment="1">
      <alignment horizontal="center"/>
      <protection/>
    </xf>
    <xf numFmtId="165" fontId="7" fillId="4" borderId="33" xfId="20" applyNumberFormat="1" applyFont="1" applyFill="1" applyBorder="1" applyAlignment="1">
      <alignment horizontal="center"/>
      <protection/>
    </xf>
    <xf numFmtId="165" fontId="7" fillId="4" borderId="14" xfId="0" applyNumberFormat="1" applyFont="1" applyFill="1" applyBorder="1" applyAlignment="1">
      <alignment horizontal="right"/>
    </xf>
    <xf numFmtId="165" fontId="7" fillId="4" borderId="15" xfId="0" applyNumberFormat="1" applyFont="1" applyFill="1" applyBorder="1" applyAlignment="1">
      <alignment horizontal="right"/>
    </xf>
    <xf numFmtId="165" fontId="7" fillId="0" borderId="20" xfId="0" applyNumberFormat="1" applyFont="1" applyBorder="1" applyAlignment="1">
      <alignment/>
    </xf>
    <xf numFmtId="165" fontId="11" fillId="5" borderId="9" xfId="0" applyNumberFormat="1" applyFont="1" applyFill="1" applyBorder="1" applyAlignment="1">
      <alignment/>
    </xf>
    <xf numFmtId="165" fontId="20" fillId="0" borderId="0" xfId="0" applyNumberFormat="1" applyFont="1" applyBorder="1" applyAlignment="1">
      <alignment/>
    </xf>
    <xf numFmtId="165" fontId="11" fillId="0" borderId="12" xfId="0" applyNumberFormat="1" applyFont="1" applyBorder="1" applyAlignment="1">
      <alignment/>
    </xf>
    <xf numFmtId="167" fontId="11" fillId="2" borderId="9" xfId="20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164" fontId="11" fillId="0" borderId="6" xfId="0" applyFont="1" applyBorder="1" applyAlignment="1">
      <alignment/>
    </xf>
    <xf numFmtId="165" fontId="11" fillId="2" borderId="0" xfId="20" applyNumberFormat="1" applyFont="1" applyFill="1" applyBorder="1" applyAlignment="1">
      <alignment horizontal="center"/>
      <protection/>
    </xf>
    <xf numFmtId="165" fontId="21" fillId="0" borderId="0" xfId="0" applyNumberFormat="1" applyFont="1" applyBorder="1" applyAlignment="1">
      <alignment/>
    </xf>
    <xf numFmtId="167" fontId="7" fillId="2" borderId="0" xfId="20" applyNumberFormat="1" applyFont="1" applyFill="1" applyBorder="1" applyAlignment="1">
      <alignment horizontal="center"/>
      <protection/>
    </xf>
    <xf numFmtId="165" fontId="22" fillId="2" borderId="9" xfId="20" applyNumberFormat="1" applyFont="1" applyFill="1" applyBorder="1">
      <alignment/>
      <protection/>
    </xf>
    <xf numFmtId="165" fontId="22" fillId="2" borderId="10" xfId="20" applyNumberFormat="1" applyFont="1" applyFill="1" applyBorder="1">
      <alignment/>
      <protection/>
    </xf>
    <xf numFmtId="165" fontId="23" fillId="3" borderId="34" xfId="20" applyNumberFormat="1" applyFont="1" applyFill="1" applyBorder="1" applyAlignment="1">
      <alignment horizontal="center"/>
      <protection/>
    </xf>
    <xf numFmtId="165" fontId="23" fillId="3" borderId="2" xfId="20" applyNumberFormat="1" applyFont="1" applyFill="1" applyBorder="1">
      <alignment/>
      <protection/>
    </xf>
    <xf numFmtId="165" fontId="23" fillId="3" borderId="35" xfId="20" applyNumberFormat="1" applyFont="1" applyFill="1" applyBorder="1">
      <alignment/>
      <protection/>
    </xf>
    <xf numFmtId="165" fontId="23" fillId="3" borderId="3" xfId="20" applyNumberFormat="1" applyFont="1" applyFill="1" applyBorder="1">
      <alignment/>
      <protection/>
    </xf>
    <xf numFmtId="165" fontId="23" fillId="3" borderId="36" xfId="20" applyNumberFormat="1" applyFont="1" applyFill="1" applyBorder="1" applyAlignment="1">
      <alignment horizontal="center"/>
      <protection/>
    </xf>
    <xf numFmtId="168" fontId="23" fillId="3" borderId="36" xfId="20" applyNumberFormat="1" applyFont="1" applyFill="1" applyBorder="1" applyAlignment="1">
      <alignment horizontal="center"/>
      <protection/>
    </xf>
    <xf numFmtId="164" fontId="23" fillId="3" borderId="36" xfId="20" applyNumberFormat="1" applyFont="1" applyFill="1" applyBorder="1" applyAlignment="1">
      <alignment horizontal="center"/>
      <protection/>
    </xf>
    <xf numFmtId="165" fontId="23" fillId="3" borderId="37" xfId="20" applyNumberFormat="1" applyFont="1" applyFill="1" applyBorder="1" applyAlignment="1">
      <alignment horizontal="center"/>
      <protection/>
    </xf>
    <xf numFmtId="165" fontId="23" fillId="3" borderId="38" xfId="20" applyNumberFormat="1" applyFont="1" applyFill="1" applyBorder="1">
      <alignment/>
      <protection/>
    </xf>
    <xf numFmtId="165" fontId="24" fillId="3" borderId="39" xfId="20" applyNumberFormat="1" applyFont="1" applyFill="1" applyBorder="1">
      <alignment/>
      <protection/>
    </xf>
    <xf numFmtId="165" fontId="24" fillId="3" borderId="38" xfId="20" applyNumberFormat="1" applyFont="1" applyFill="1" applyBorder="1">
      <alignment/>
      <protection/>
    </xf>
    <xf numFmtId="165" fontId="24" fillId="3" borderId="40" xfId="20" applyNumberFormat="1" applyFont="1" applyFill="1" applyBorder="1">
      <alignment/>
      <protection/>
    </xf>
    <xf numFmtId="165" fontId="24" fillId="3" borderId="41" xfId="20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5"/>
  <sheetViews>
    <sheetView tabSelected="1" zoomScale="130" zoomScaleNormal="130" workbookViewId="0" topLeftCell="A262">
      <selection activeCell="I107" sqref="I107"/>
    </sheetView>
  </sheetViews>
  <sheetFormatPr defaultColWidth="9.00390625" defaultRowHeight="12.75"/>
  <cols>
    <col min="1" max="1" width="5.375" style="1" customWidth="1"/>
    <col min="2" max="2" width="5.875" style="1" customWidth="1"/>
    <col min="3" max="3" width="5.625" style="1" customWidth="1"/>
    <col min="4" max="4" width="63.875" style="1" customWidth="1"/>
    <col min="5" max="6" width="0" style="1" hidden="1" customWidth="1"/>
    <col min="7" max="7" width="13.625" style="1" customWidth="1"/>
    <col min="8" max="8" width="13.375" style="1" customWidth="1"/>
    <col min="9" max="9" width="14.125" style="1" customWidth="1"/>
    <col min="10" max="10" width="12.375" style="1" customWidth="1"/>
    <col min="11" max="11" width="18.00390625" style="1" customWidth="1"/>
    <col min="12" max="12" width="12.375" style="1" customWidth="1"/>
    <col min="13" max="13" width="11.00390625" style="1" customWidth="1"/>
    <col min="14" max="14" width="13.50390625" style="1" customWidth="1"/>
    <col min="15" max="250" width="9.00390625" style="1" customWidth="1"/>
  </cols>
  <sheetData>
    <row r="1" spans="1:6" ht="12.75">
      <c r="A1" s="2"/>
      <c r="B1" s="3"/>
      <c r="C1" s="3"/>
      <c r="D1" s="3"/>
      <c r="E1" s="3"/>
      <c r="F1" s="3"/>
    </row>
    <row r="2" spans="1:6" ht="12.75">
      <c r="A2" s="4" t="s">
        <v>0</v>
      </c>
      <c r="B2" s="3"/>
      <c r="C2" s="3"/>
      <c r="D2" s="3"/>
      <c r="E2" s="3"/>
      <c r="F2" s="3"/>
    </row>
    <row r="3" spans="1:6" ht="12.75">
      <c r="A3" s="2"/>
      <c r="B3" s="3"/>
      <c r="C3" s="3"/>
      <c r="D3" s="3"/>
      <c r="E3" s="3"/>
      <c r="F3" s="3"/>
    </row>
    <row r="4" spans="1:6" ht="12.75">
      <c r="A4" s="2" t="s">
        <v>1</v>
      </c>
      <c r="B4" s="3"/>
      <c r="C4" s="3"/>
      <c r="D4" s="3"/>
      <c r="E4" s="3"/>
      <c r="F4" s="3"/>
    </row>
    <row r="5" spans="1:6" ht="12.75">
      <c r="A5" s="2" t="s">
        <v>2</v>
      </c>
      <c r="B5" s="3"/>
      <c r="C5" s="3"/>
      <c r="D5" s="3"/>
      <c r="E5" s="3"/>
      <c r="F5" s="3"/>
    </row>
    <row r="6" spans="1:6" ht="12.75">
      <c r="A6" s="2"/>
      <c r="B6" s="3"/>
      <c r="C6" s="3"/>
      <c r="D6" s="3"/>
      <c r="E6" s="3"/>
      <c r="F6" s="3"/>
    </row>
    <row r="7" spans="1:9" ht="12.75">
      <c r="A7" s="5" t="s">
        <v>3</v>
      </c>
      <c r="B7" s="6"/>
      <c r="C7" s="7"/>
      <c r="D7" s="8"/>
      <c r="E7" s="9"/>
      <c r="F7" s="10"/>
      <c r="G7" s="11" t="s">
        <v>4</v>
      </c>
      <c r="H7" s="12"/>
      <c r="I7" s="13" t="s">
        <v>5</v>
      </c>
    </row>
    <row r="8" spans="1:9" ht="12.75">
      <c r="A8" s="14"/>
      <c r="B8" s="15" t="s">
        <v>6</v>
      </c>
      <c r="C8" s="16"/>
      <c r="D8" s="17" t="s">
        <v>7</v>
      </c>
      <c r="E8" s="18"/>
      <c r="F8" s="19"/>
      <c r="G8" s="20" t="s">
        <v>8</v>
      </c>
      <c r="H8" s="21" t="s">
        <v>9</v>
      </c>
      <c r="I8" s="22" t="s">
        <v>10</v>
      </c>
    </row>
    <row r="9" spans="1:9" ht="12.75">
      <c r="A9" s="23"/>
      <c r="B9" s="24"/>
      <c r="C9" s="25" t="s">
        <v>11</v>
      </c>
      <c r="D9" s="26"/>
      <c r="E9" s="27"/>
      <c r="F9" s="28"/>
      <c r="G9" s="20" t="s">
        <v>12</v>
      </c>
      <c r="H9" s="21"/>
      <c r="I9" s="22" t="s">
        <v>13</v>
      </c>
    </row>
    <row r="10" spans="1:19" ht="12.75">
      <c r="A10" s="29" t="s">
        <v>14</v>
      </c>
      <c r="B10" s="30" t="s">
        <v>15</v>
      </c>
      <c r="C10" s="30"/>
      <c r="D10" s="30"/>
      <c r="E10" s="30"/>
      <c r="F10" s="31"/>
      <c r="G10" s="31">
        <f>G11+G14+G16</f>
        <v>476672</v>
      </c>
      <c r="H10" s="31">
        <f>H11+H14+H16</f>
        <v>0</v>
      </c>
      <c r="I10" s="32">
        <f>I11+I14+I16</f>
        <v>476672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2.75">
      <c r="A11" s="34"/>
      <c r="B11" s="35" t="s">
        <v>16</v>
      </c>
      <c r="C11" s="36"/>
      <c r="D11" s="37" t="s">
        <v>17</v>
      </c>
      <c r="E11" s="38"/>
      <c r="F11" s="39"/>
      <c r="G11" s="40">
        <f>G12+G13</f>
        <v>28600</v>
      </c>
      <c r="H11" s="40">
        <f>H12+H13</f>
        <v>0</v>
      </c>
      <c r="I11" s="41">
        <f>I12+I13</f>
        <v>28600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2.75">
      <c r="A12" s="34"/>
      <c r="B12" s="36"/>
      <c r="C12" s="36"/>
      <c r="D12" s="42" t="s">
        <v>18</v>
      </c>
      <c r="E12" s="38"/>
      <c r="F12" s="39"/>
      <c r="G12" s="43">
        <v>28600</v>
      </c>
      <c r="H12" s="43">
        <v>0</v>
      </c>
      <c r="I12" s="44">
        <f>H12+G12</f>
        <v>28600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.75">
      <c r="A13" s="34"/>
      <c r="B13" s="36"/>
      <c r="C13" s="36"/>
      <c r="D13" s="45" t="s">
        <v>19</v>
      </c>
      <c r="E13" s="38"/>
      <c r="F13" s="39"/>
      <c r="G13" s="43">
        <v>0</v>
      </c>
      <c r="H13" s="43">
        <v>0</v>
      </c>
      <c r="I13" s="44">
        <f>H13+G13</f>
        <v>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.75">
      <c r="A14" s="34"/>
      <c r="B14" s="35" t="s">
        <v>20</v>
      </c>
      <c r="C14" s="36"/>
      <c r="D14" s="37" t="s">
        <v>21</v>
      </c>
      <c r="E14" s="46"/>
      <c r="F14" s="39"/>
      <c r="G14" s="40">
        <f>G15</f>
        <v>2649</v>
      </c>
      <c r="H14" s="40">
        <f>H15</f>
        <v>0</v>
      </c>
      <c r="I14" s="41">
        <f>I15</f>
        <v>2649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.75">
      <c r="A15" s="34"/>
      <c r="B15" s="35"/>
      <c r="C15" s="36"/>
      <c r="D15" s="42" t="s">
        <v>18</v>
      </c>
      <c r="E15" s="46"/>
      <c r="F15" s="39"/>
      <c r="G15" s="43">
        <v>2649</v>
      </c>
      <c r="H15" s="43">
        <v>0</v>
      </c>
      <c r="I15" s="44">
        <f>H15+G15</f>
        <v>2649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.75">
      <c r="A16" s="34"/>
      <c r="B16" s="35" t="s">
        <v>22</v>
      </c>
      <c r="C16" s="36"/>
      <c r="D16" s="37" t="s">
        <v>23</v>
      </c>
      <c r="E16" s="46"/>
      <c r="F16" s="39"/>
      <c r="G16" s="40">
        <f>G17</f>
        <v>445423</v>
      </c>
      <c r="H16" s="40">
        <f>H17</f>
        <v>0</v>
      </c>
      <c r="I16" s="41">
        <f>I17</f>
        <v>445423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.75">
      <c r="A17" s="34"/>
      <c r="B17" s="47"/>
      <c r="C17" s="48"/>
      <c r="D17" s="49" t="s">
        <v>18</v>
      </c>
      <c r="E17" s="46"/>
      <c r="F17" s="39"/>
      <c r="G17" s="43">
        <v>445423</v>
      </c>
      <c r="H17" s="43">
        <v>0</v>
      </c>
      <c r="I17" s="44">
        <f>H17+G17</f>
        <v>445423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.75">
      <c r="A18" s="50" t="s">
        <v>24</v>
      </c>
      <c r="B18" s="51" t="s">
        <v>25</v>
      </c>
      <c r="C18" s="51"/>
      <c r="D18" s="51"/>
      <c r="E18" s="51"/>
      <c r="F18" s="31"/>
      <c r="G18" s="31">
        <f>G19+G21</f>
        <v>16506824</v>
      </c>
      <c r="H18" s="31">
        <f>H19+H21</f>
        <v>0</v>
      </c>
      <c r="I18" s="32">
        <f>I19+I21</f>
        <v>16506824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.75">
      <c r="A19" s="34"/>
      <c r="B19" s="47" t="s">
        <v>26</v>
      </c>
      <c r="C19" s="37"/>
      <c r="D19" s="36" t="s">
        <v>27</v>
      </c>
      <c r="E19" s="38"/>
      <c r="F19" s="45"/>
      <c r="G19" s="36">
        <f>G20</f>
        <v>28000</v>
      </c>
      <c r="H19" s="36">
        <f>H20</f>
        <v>0</v>
      </c>
      <c r="I19" s="52">
        <f>I20</f>
        <v>28000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.75">
      <c r="A20" s="53"/>
      <c r="B20" s="54"/>
      <c r="C20" s="45"/>
      <c r="D20" s="55" t="s">
        <v>18</v>
      </c>
      <c r="E20" s="38"/>
      <c r="F20" s="56"/>
      <c r="G20" s="43">
        <v>28000</v>
      </c>
      <c r="H20" s="43">
        <v>0</v>
      </c>
      <c r="I20" s="44">
        <f>H20+G20</f>
        <v>28000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.75">
      <c r="A21" s="34"/>
      <c r="B21" s="47" t="s">
        <v>28</v>
      </c>
      <c r="C21" s="37"/>
      <c r="D21" s="36" t="s">
        <v>29</v>
      </c>
      <c r="E21" s="46"/>
      <c r="F21" s="57"/>
      <c r="G21" s="36">
        <f>G22+G23</f>
        <v>16478824</v>
      </c>
      <c r="H21" s="36">
        <f>H22+H23</f>
        <v>0</v>
      </c>
      <c r="I21" s="52">
        <f>I22+I23</f>
        <v>16478824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2.75">
      <c r="A22" s="34"/>
      <c r="B22" s="47"/>
      <c r="C22" s="37"/>
      <c r="D22" s="55" t="s">
        <v>30</v>
      </c>
      <c r="E22" s="38"/>
      <c r="F22" s="56"/>
      <c r="G22" s="58">
        <v>13428383</v>
      </c>
      <c r="H22" s="58">
        <v>0</v>
      </c>
      <c r="I22" s="59">
        <f>H22+G22</f>
        <v>13428383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.75">
      <c r="A23" s="34"/>
      <c r="B23" s="47"/>
      <c r="C23" s="37"/>
      <c r="D23" s="60" t="s">
        <v>31</v>
      </c>
      <c r="E23" s="61"/>
      <c r="F23" s="62"/>
      <c r="G23" s="43">
        <f>G24</f>
        <v>3050441</v>
      </c>
      <c r="H23" s="43">
        <f>H24</f>
        <v>0</v>
      </c>
      <c r="I23" s="44">
        <f>H23+G23</f>
        <v>3050441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.75">
      <c r="A24" s="34"/>
      <c r="B24" s="47"/>
      <c r="C24" s="37"/>
      <c r="D24" s="60" t="s">
        <v>32</v>
      </c>
      <c r="E24" s="38"/>
      <c r="F24" s="56"/>
      <c r="G24" s="43">
        <v>3050441</v>
      </c>
      <c r="H24" s="43">
        <v>0</v>
      </c>
      <c r="I24" s="44">
        <f>H24+G24</f>
        <v>3050441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.75">
      <c r="A25" s="50" t="s">
        <v>33</v>
      </c>
      <c r="B25" s="51" t="s">
        <v>34</v>
      </c>
      <c r="C25" s="51"/>
      <c r="D25" s="51"/>
      <c r="E25" s="51"/>
      <c r="F25" s="31"/>
      <c r="G25" s="31">
        <f>G28+G33+G26</f>
        <v>1412847</v>
      </c>
      <c r="H25" s="31">
        <f>H28+H33+H26</f>
        <v>0</v>
      </c>
      <c r="I25" s="32">
        <f>I28+I33+I26</f>
        <v>1412847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63"/>
      <c r="B26" s="64">
        <v>70001</v>
      </c>
      <c r="C26" s="65"/>
      <c r="D26" s="66" t="s">
        <v>35</v>
      </c>
      <c r="E26" s="65"/>
      <c r="F26" s="67"/>
      <c r="G26" s="67">
        <f>G27</f>
        <v>250000</v>
      </c>
      <c r="H26" s="67">
        <f>H27</f>
        <v>0</v>
      </c>
      <c r="I26" s="68">
        <f>I27</f>
        <v>250000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.75">
      <c r="A27" s="34"/>
      <c r="B27" s="47"/>
      <c r="C27" s="47"/>
      <c r="D27" s="69" t="s">
        <v>36</v>
      </c>
      <c r="E27" s="47"/>
      <c r="F27" s="36"/>
      <c r="G27" s="70">
        <v>250000</v>
      </c>
      <c r="H27" s="70">
        <v>0</v>
      </c>
      <c r="I27" s="71">
        <f>H27+G27</f>
        <v>250000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.75">
      <c r="A28" s="72"/>
      <c r="B28" s="35" t="s">
        <v>37</v>
      </c>
      <c r="C28" s="36"/>
      <c r="D28" s="37" t="s">
        <v>38</v>
      </c>
      <c r="E28" s="46"/>
      <c r="F28" s="57"/>
      <c r="G28" s="36">
        <f>G29+G30</f>
        <v>1083494</v>
      </c>
      <c r="H28" s="36">
        <f>H29+H30</f>
        <v>0</v>
      </c>
      <c r="I28" s="52">
        <f>I29+I30</f>
        <v>1083494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>
      <c r="A29" s="72"/>
      <c r="B29" s="35"/>
      <c r="C29" s="36"/>
      <c r="D29" s="42" t="s">
        <v>30</v>
      </c>
      <c r="E29" s="38"/>
      <c r="F29" s="56"/>
      <c r="G29" s="58">
        <v>823374</v>
      </c>
      <c r="H29" s="58">
        <v>0</v>
      </c>
      <c r="I29" s="59">
        <f>H29+G29</f>
        <v>823374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72"/>
      <c r="B30" s="35"/>
      <c r="C30" s="36"/>
      <c r="D30" s="45" t="s">
        <v>31</v>
      </c>
      <c r="E30" s="38"/>
      <c r="F30" s="73"/>
      <c r="G30" s="60">
        <v>260120</v>
      </c>
      <c r="H30" s="60">
        <f>H31+H32</f>
        <v>0</v>
      </c>
      <c r="I30" s="74">
        <f>I31+I32</f>
        <v>260120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.75">
      <c r="A31" s="72"/>
      <c r="B31" s="35"/>
      <c r="C31" s="36"/>
      <c r="D31" s="45" t="s">
        <v>39</v>
      </c>
      <c r="E31" s="38"/>
      <c r="F31" s="56"/>
      <c r="G31" s="60">
        <v>260000</v>
      </c>
      <c r="H31" s="60">
        <v>-38</v>
      </c>
      <c r="I31" s="74">
        <f>H31+G31</f>
        <v>259962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.75">
      <c r="A32" s="72"/>
      <c r="B32" s="35"/>
      <c r="C32" s="36"/>
      <c r="D32" s="45" t="s">
        <v>40</v>
      </c>
      <c r="E32" s="38"/>
      <c r="F32" s="56"/>
      <c r="G32" s="60">
        <v>120</v>
      </c>
      <c r="H32" s="60">
        <v>38</v>
      </c>
      <c r="I32" s="74">
        <f>H32+G32</f>
        <v>158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.75">
      <c r="A33" s="72"/>
      <c r="B33" s="75">
        <v>70095</v>
      </c>
      <c r="C33" s="36"/>
      <c r="D33" s="37" t="s">
        <v>41</v>
      </c>
      <c r="E33" s="38"/>
      <c r="F33" s="56"/>
      <c r="G33" s="36">
        <f>G34</f>
        <v>79353</v>
      </c>
      <c r="H33" s="36">
        <f>H34</f>
        <v>0</v>
      </c>
      <c r="I33" s="52">
        <f>H33+G33</f>
        <v>79353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.75">
      <c r="A34" s="72"/>
      <c r="B34" s="75"/>
      <c r="C34" s="36"/>
      <c r="D34" s="45" t="s">
        <v>31</v>
      </c>
      <c r="E34" s="38"/>
      <c r="F34" s="56"/>
      <c r="G34" s="60">
        <f>G35+G36</f>
        <v>79353</v>
      </c>
      <c r="H34" s="60">
        <f>H35+H36</f>
        <v>0</v>
      </c>
      <c r="I34" s="74">
        <f>I35+I36</f>
        <v>79353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.75">
      <c r="A35" s="72"/>
      <c r="B35" s="75"/>
      <c r="C35" s="36"/>
      <c r="D35" s="45" t="s">
        <v>42</v>
      </c>
      <c r="E35" s="38"/>
      <c r="F35" s="56"/>
      <c r="G35" s="60">
        <v>76853</v>
      </c>
      <c r="H35" s="60">
        <v>0</v>
      </c>
      <c r="I35" s="74">
        <f>H35+G35</f>
        <v>76853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>
      <c r="A36" s="72"/>
      <c r="B36" s="75"/>
      <c r="C36" s="36"/>
      <c r="D36" s="45" t="s">
        <v>19</v>
      </c>
      <c r="E36" s="38"/>
      <c r="F36" s="56"/>
      <c r="G36" s="60">
        <v>2500</v>
      </c>
      <c r="H36" s="60">
        <v>0</v>
      </c>
      <c r="I36" s="74">
        <f>H36+G36</f>
        <v>2500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75">
      <c r="A37" s="50" t="s">
        <v>43</v>
      </c>
      <c r="B37" s="30" t="s">
        <v>44</v>
      </c>
      <c r="C37" s="30"/>
      <c r="D37" s="30"/>
      <c r="E37" s="30"/>
      <c r="F37" s="76"/>
      <c r="G37" s="31">
        <f>G38</f>
        <v>155490</v>
      </c>
      <c r="H37" s="31">
        <f>H38</f>
        <v>0</v>
      </c>
      <c r="I37" s="32">
        <f>I38</f>
        <v>155490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.75">
      <c r="A38" s="34"/>
      <c r="B38" s="35" t="s">
        <v>45</v>
      </c>
      <c r="C38" s="36"/>
      <c r="D38" s="37" t="s">
        <v>46</v>
      </c>
      <c r="E38" s="46"/>
      <c r="F38" s="39"/>
      <c r="G38" s="40">
        <f>G39</f>
        <v>155490</v>
      </c>
      <c r="H38" s="40">
        <f>H39</f>
        <v>0</v>
      </c>
      <c r="I38" s="41">
        <f>I39</f>
        <v>155490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.75">
      <c r="A39" s="34"/>
      <c r="B39" s="35"/>
      <c r="C39" s="36"/>
      <c r="D39" s="42" t="s">
        <v>18</v>
      </c>
      <c r="E39" s="46"/>
      <c r="F39" s="39"/>
      <c r="G39" s="43">
        <v>155490</v>
      </c>
      <c r="H39" s="43">
        <v>0</v>
      </c>
      <c r="I39" s="44">
        <f>H39+G39</f>
        <v>155490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>
      <c r="A40" s="50" t="s">
        <v>47</v>
      </c>
      <c r="B40" s="30" t="s">
        <v>48</v>
      </c>
      <c r="C40" s="30"/>
      <c r="D40" s="30"/>
      <c r="E40" s="30"/>
      <c r="F40" s="76"/>
      <c r="G40" s="31">
        <f>G41+G45+G47+G56+G53</f>
        <v>8928522</v>
      </c>
      <c r="H40" s="31">
        <f>H41+H45+H47+H56+H53</f>
        <v>2214</v>
      </c>
      <c r="I40" s="32">
        <f>I41+I45+I47+I56+I53</f>
        <v>8930736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.75">
      <c r="A41" s="34"/>
      <c r="B41" s="35" t="s">
        <v>49</v>
      </c>
      <c r="C41" s="36"/>
      <c r="D41" s="37" t="s">
        <v>50</v>
      </c>
      <c r="E41" s="46"/>
      <c r="F41" s="57"/>
      <c r="G41" s="36">
        <f>G42+G43+G44</f>
        <v>301200</v>
      </c>
      <c r="H41" s="36">
        <f>H42+H43+H44</f>
        <v>0</v>
      </c>
      <c r="I41" s="52">
        <f>I42+I43+I44</f>
        <v>301200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.75">
      <c r="A42" s="72"/>
      <c r="B42" s="45"/>
      <c r="C42" s="45"/>
      <c r="D42" s="45" t="s">
        <v>51</v>
      </c>
      <c r="E42" s="38"/>
      <c r="F42" s="56"/>
      <c r="G42" s="43">
        <v>243671</v>
      </c>
      <c r="H42" s="43">
        <v>0</v>
      </c>
      <c r="I42" s="44">
        <f>H42+G42</f>
        <v>243671</v>
      </c>
      <c r="J42" s="33"/>
      <c r="K42" s="33"/>
      <c r="L42" s="77"/>
      <c r="M42" s="33"/>
      <c r="N42" s="33"/>
      <c r="O42" s="33"/>
      <c r="P42" s="33"/>
      <c r="Q42" s="33"/>
      <c r="R42" s="33"/>
      <c r="S42" s="33"/>
    </row>
    <row r="43" spans="1:19" ht="12.75">
      <c r="A43" s="72"/>
      <c r="B43" s="78"/>
      <c r="C43" s="45"/>
      <c r="D43" s="45" t="s">
        <v>19</v>
      </c>
      <c r="E43" s="38"/>
      <c r="F43" s="56"/>
      <c r="G43" s="43">
        <v>48400</v>
      </c>
      <c r="H43" s="43">
        <v>0</v>
      </c>
      <c r="I43" s="44">
        <f>H43+G43</f>
        <v>48400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.75">
      <c r="A44" s="72"/>
      <c r="B44" s="78"/>
      <c r="C44" s="45"/>
      <c r="D44" s="45" t="s">
        <v>18</v>
      </c>
      <c r="E44" s="38"/>
      <c r="F44" s="56"/>
      <c r="G44" s="43">
        <v>9129</v>
      </c>
      <c r="H44" s="43">
        <v>0</v>
      </c>
      <c r="I44" s="44">
        <f>H44+G44</f>
        <v>9129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.75">
      <c r="A45" s="79"/>
      <c r="B45" s="80" t="s">
        <v>52</v>
      </c>
      <c r="C45" s="37"/>
      <c r="D45" s="37" t="s">
        <v>53</v>
      </c>
      <c r="E45" s="46"/>
      <c r="F45" s="37"/>
      <c r="G45" s="36">
        <f>G46</f>
        <v>208610</v>
      </c>
      <c r="H45" s="36">
        <f>H46</f>
        <v>0</v>
      </c>
      <c r="I45" s="52">
        <f>I46</f>
        <v>208610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.75">
      <c r="A46" s="79"/>
      <c r="B46" s="80"/>
      <c r="C46" s="37"/>
      <c r="D46" s="42" t="s">
        <v>54</v>
      </c>
      <c r="E46" s="46"/>
      <c r="F46" s="39"/>
      <c r="G46" s="43">
        <v>208610</v>
      </c>
      <c r="H46" s="43">
        <v>0</v>
      </c>
      <c r="I46" s="44">
        <f>H46+G46</f>
        <v>208610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.75">
      <c r="A47" s="34"/>
      <c r="B47" s="35" t="s">
        <v>55</v>
      </c>
      <c r="C47" s="36"/>
      <c r="D47" s="37" t="s">
        <v>56</v>
      </c>
      <c r="E47" s="46"/>
      <c r="F47" s="39"/>
      <c r="G47" s="40">
        <f>G48+G52</f>
        <v>7711140</v>
      </c>
      <c r="H47" s="40">
        <f>H48+H52</f>
        <v>0</v>
      </c>
      <c r="I47" s="41">
        <f>I48+I52</f>
        <v>7711140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.75">
      <c r="A48" s="79"/>
      <c r="B48" s="80"/>
      <c r="C48" s="37"/>
      <c r="D48" s="45" t="s">
        <v>31</v>
      </c>
      <c r="E48" s="61"/>
      <c r="F48" s="62"/>
      <c r="G48" s="43">
        <f>SUM(G49:G51)</f>
        <v>6597266</v>
      </c>
      <c r="H48" s="43">
        <f>SUM(H49:H51)</f>
        <v>0</v>
      </c>
      <c r="I48" s="44">
        <f>I49+I50+I51</f>
        <v>6597266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.75">
      <c r="A49" s="72"/>
      <c r="B49" s="78"/>
      <c r="C49" s="45"/>
      <c r="D49" s="45" t="s">
        <v>57</v>
      </c>
      <c r="E49" s="38"/>
      <c r="F49" s="56"/>
      <c r="G49" s="43">
        <v>3274275</v>
      </c>
      <c r="H49" s="43">
        <v>0</v>
      </c>
      <c r="I49" s="44">
        <f>H49+G49</f>
        <v>3274275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.75">
      <c r="A50" s="72"/>
      <c r="B50" s="78"/>
      <c r="C50" s="45"/>
      <c r="D50" s="45" t="s">
        <v>40</v>
      </c>
      <c r="E50" s="38"/>
      <c r="F50" s="56"/>
      <c r="G50" s="43">
        <v>600888</v>
      </c>
      <c r="H50" s="43">
        <v>7500</v>
      </c>
      <c r="I50" s="44">
        <f>H50+G50</f>
        <v>608388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.75">
      <c r="A51" s="53"/>
      <c r="B51" s="81"/>
      <c r="C51" s="60"/>
      <c r="D51" s="45" t="s">
        <v>58</v>
      </c>
      <c r="E51" s="38"/>
      <c r="F51" s="56"/>
      <c r="G51" s="43">
        <v>2722103</v>
      </c>
      <c r="H51" s="43">
        <v>-7500</v>
      </c>
      <c r="I51" s="44">
        <f>H51+G51</f>
        <v>2714603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>
      <c r="A52" s="53"/>
      <c r="B52" s="81"/>
      <c r="C52" s="60"/>
      <c r="D52" s="42" t="s">
        <v>30</v>
      </c>
      <c r="E52" s="38"/>
      <c r="F52" s="56"/>
      <c r="G52" s="58">
        <v>1113874</v>
      </c>
      <c r="H52" s="58">
        <v>0</v>
      </c>
      <c r="I52" s="59">
        <f>H52+G52</f>
        <v>1113874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.75">
      <c r="A53" s="53"/>
      <c r="B53" s="75">
        <v>75075</v>
      </c>
      <c r="C53" s="36"/>
      <c r="D53" s="82" t="s">
        <v>59</v>
      </c>
      <c r="E53" s="83"/>
      <c r="F53" s="84"/>
      <c r="G53" s="40">
        <f>G54+G55</f>
        <v>690960</v>
      </c>
      <c r="H53" s="40">
        <f>H54+H55</f>
        <v>0</v>
      </c>
      <c r="I53" s="41">
        <f>I54+I55</f>
        <v>690960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.75">
      <c r="A54" s="53"/>
      <c r="B54" s="81"/>
      <c r="C54" s="60"/>
      <c r="D54" s="42" t="s">
        <v>54</v>
      </c>
      <c r="E54" s="38"/>
      <c r="F54" s="56"/>
      <c r="G54" s="43">
        <v>665960</v>
      </c>
      <c r="H54" s="43">
        <v>0</v>
      </c>
      <c r="I54" s="44">
        <f>H54+G54</f>
        <v>665960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.75">
      <c r="A55" s="53"/>
      <c r="B55" s="81"/>
      <c r="C55" s="60"/>
      <c r="D55" s="42" t="s">
        <v>30</v>
      </c>
      <c r="E55" s="38"/>
      <c r="F55" s="56"/>
      <c r="G55" s="58">
        <v>25000</v>
      </c>
      <c r="H55" s="58">
        <v>0</v>
      </c>
      <c r="I55" s="59">
        <f>H55+G55</f>
        <v>25000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.75">
      <c r="A56" s="34"/>
      <c r="B56" s="35" t="s">
        <v>60</v>
      </c>
      <c r="C56" s="36"/>
      <c r="D56" s="37" t="s">
        <v>61</v>
      </c>
      <c r="E56" s="46"/>
      <c r="F56" s="57"/>
      <c r="G56" s="36">
        <f>G57+G58</f>
        <v>16612</v>
      </c>
      <c r="H56" s="36">
        <f>H57+H58</f>
        <v>2214</v>
      </c>
      <c r="I56" s="52">
        <f>I57+I58</f>
        <v>18826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.75">
      <c r="A57" s="34"/>
      <c r="B57" s="35"/>
      <c r="C57" s="36"/>
      <c r="D57" s="45" t="s">
        <v>19</v>
      </c>
      <c r="E57" s="61"/>
      <c r="F57" s="73"/>
      <c r="G57" s="60">
        <v>783</v>
      </c>
      <c r="H57" s="60">
        <v>1114</v>
      </c>
      <c r="I57" s="74">
        <f>H57+G57</f>
        <v>1897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.75">
      <c r="A58" s="34"/>
      <c r="B58" s="80"/>
      <c r="C58" s="37"/>
      <c r="D58" s="42" t="s">
        <v>18</v>
      </c>
      <c r="E58" s="38"/>
      <c r="F58" s="56"/>
      <c r="G58" s="43">
        <v>15829</v>
      </c>
      <c r="H58" s="43">
        <v>1100</v>
      </c>
      <c r="I58" s="44">
        <f>H58+G58</f>
        <v>16929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.75">
      <c r="A59" s="85" t="s">
        <v>62</v>
      </c>
      <c r="B59" s="86" t="s">
        <v>63</v>
      </c>
      <c r="C59" s="86"/>
      <c r="D59" s="86"/>
      <c r="E59" s="86"/>
      <c r="F59" s="86"/>
      <c r="G59" s="87"/>
      <c r="H59" s="87"/>
      <c r="I59" s="88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.75">
      <c r="A60" s="89"/>
      <c r="B60" s="90" t="s">
        <v>64</v>
      </c>
      <c r="C60" s="90"/>
      <c r="D60" s="90"/>
      <c r="E60" s="90"/>
      <c r="F60" s="91"/>
      <c r="G60" s="92">
        <f>G62+G68+G65</f>
        <v>75729</v>
      </c>
      <c r="H60" s="92">
        <f>H62+H68+H65</f>
        <v>1</v>
      </c>
      <c r="I60" s="93">
        <f>I62+I68+I65</f>
        <v>75730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.75">
      <c r="A61" s="34"/>
      <c r="B61" s="35" t="s">
        <v>65</v>
      </c>
      <c r="C61" s="36"/>
      <c r="D61" s="37" t="s">
        <v>66</v>
      </c>
      <c r="E61" s="38"/>
      <c r="F61" s="45"/>
      <c r="G61" s="60"/>
      <c r="H61" s="60"/>
      <c r="I61" s="74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2.75">
      <c r="A62" s="34"/>
      <c r="B62" s="36"/>
      <c r="C62" s="36"/>
      <c r="D62" s="37" t="s">
        <v>67</v>
      </c>
      <c r="E62" s="46"/>
      <c r="F62" s="57"/>
      <c r="G62" s="36">
        <f>G63+G64</f>
        <v>7000</v>
      </c>
      <c r="H62" s="36">
        <f>H63+H64</f>
        <v>0</v>
      </c>
      <c r="I62" s="52">
        <f>I63+I64</f>
        <v>7000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.75">
      <c r="A63" s="53"/>
      <c r="B63" s="60"/>
      <c r="C63" s="60"/>
      <c r="D63" s="45" t="s">
        <v>19</v>
      </c>
      <c r="E63" s="38"/>
      <c r="F63" s="56"/>
      <c r="G63" s="43">
        <v>500</v>
      </c>
      <c r="H63" s="43">
        <v>89</v>
      </c>
      <c r="I63" s="44">
        <f>H63+G63</f>
        <v>589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.75">
      <c r="A64" s="53"/>
      <c r="B64" s="60"/>
      <c r="C64" s="60"/>
      <c r="D64" s="45" t="s">
        <v>18</v>
      </c>
      <c r="E64" s="38"/>
      <c r="F64" s="56"/>
      <c r="G64" s="43">
        <v>6500</v>
      </c>
      <c r="H64" s="43">
        <v>-89</v>
      </c>
      <c r="I64" s="44">
        <f>H64+G64</f>
        <v>6411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.75">
      <c r="A65" s="53"/>
      <c r="B65" s="94">
        <v>75108</v>
      </c>
      <c r="C65" s="95"/>
      <c r="D65" s="96" t="s">
        <v>68</v>
      </c>
      <c r="E65" s="38"/>
      <c r="F65" s="56"/>
      <c r="G65" s="40">
        <f>G66+G67</f>
        <v>66830</v>
      </c>
      <c r="H65" s="40">
        <f>H66+H67</f>
        <v>1</v>
      </c>
      <c r="I65" s="41">
        <f>I66+I67</f>
        <v>66831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.75">
      <c r="A66" s="53"/>
      <c r="B66" s="60"/>
      <c r="C66" s="60"/>
      <c r="D66" s="45" t="s">
        <v>69</v>
      </c>
      <c r="E66" s="38"/>
      <c r="F66" s="56"/>
      <c r="G66" s="43">
        <v>63816</v>
      </c>
      <c r="H66" s="43">
        <v>1</v>
      </c>
      <c r="I66" s="44">
        <f>H66+G66</f>
        <v>63817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.75">
      <c r="A67" s="53"/>
      <c r="B67" s="60"/>
      <c r="C67" s="60"/>
      <c r="D67" s="45" t="s">
        <v>19</v>
      </c>
      <c r="E67" s="38"/>
      <c r="F67" s="56"/>
      <c r="G67" s="43">
        <v>3014</v>
      </c>
      <c r="H67" s="43">
        <v>0</v>
      </c>
      <c r="I67" s="44">
        <f>H67+G67</f>
        <v>3014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.75">
      <c r="A68" s="53"/>
      <c r="B68" s="75">
        <v>75109</v>
      </c>
      <c r="C68" s="60"/>
      <c r="D68" s="97" t="s">
        <v>70</v>
      </c>
      <c r="E68" s="38"/>
      <c r="F68" s="56"/>
      <c r="G68" s="40">
        <f>G71</f>
        <v>1899</v>
      </c>
      <c r="H68" s="40">
        <f>H71</f>
        <v>0</v>
      </c>
      <c r="I68" s="41">
        <f>I71</f>
        <v>1899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.75">
      <c r="A69" s="53"/>
      <c r="B69" s="60"/>
      <c r="C69" s="60"/>
      <c r="D69" s="97" t="s">
        <v>71</v>
      </c>
      <c r="E69" s="38"/>
      <c r="F69" s="56"/>
      <c r="G69" s="43"/>
      <c r="H69" s="43"/>
      <c r="I69" s="44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.75">
      <c r="A70" s="53"/>
      <c r="B70" s="60"/>
      <c r="C70" s="60"/>
      <c r="D70" s="37" t="s">
        <v>72</v>
      </c>
      <c r="E70" s="38"/>
      <c r="F70" s="56"/>
      <c r="G70" s="43"/>
      <c r="H70" s="43"/>
      <c r="I70" s="44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.75">
      <c r="A71" s="53"/>
      <c r="B71" s="60"/>
      <c r="C71" s="60"/>
      <c r="D71" s="45" t="s">
        <v>18</v>
      </c>
      <c r="E71" s="38"/>
      <c r="F71" s="56"/>
      <c r="G71" s="43">
        <v>1899</v>
      </c>
      <c r="H71" s="43">
        <v>0</v>
      </c>
      <c r="I71" s="44">
        <f>H71+G71</f>
        <v>1899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.75">
      <c r="A72" s="50" t="s">
        <v>73</v>
      </c>
      <c r="B72" s="30" t="s">
        <v>74</v>
      </c>
      <c r="C72" s="30"/>
      <c r="D72" s="30"/>
      <c r="E72" s="30"/>
      <c r="F72" s="76"/>
      <c r="G72" s="31">
        <f>G73+G76+G79+G84</f>
        <v>698529</v>
      </c>
      <c r="H72" s="31">
        <f>H73+H76+H79+H84</f>
        <v>0</v>
      </c>
      <c r="I72" s="32">
        <f>I73+I76+I79+I84</f>
        <v>698529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.75">
      <c r="A73" s="34"/>
      <c r="B73" s="35" t="s">
        <v>75</v>
      </c>
      <c r="C73" s="36"/>
      <c r="D73" s="37" t="s">
        <v>76</v>
      </c>
      <c r="E73" s="46"/>
      <c r="F73" s="57"/>
      <c r="G73" s="36">
        <f>G74+G75</f>
        <v>130879</v>
      </c>
      <c r="H73" s="36">
        <f>H74+H75</f>
        <v>0</v>
      </c>
      <c r="I73" s="52">
        <f>I74+I75</f>
        <v>130879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.75">
      <c r="A74" s="34"/>
      <c r="B74" s="35"/>
      <c r="C74" s="36"/>
      <c r="D74" s="45" t="s">
        <v>19</v>
      </c>
      <c r="E74" s="46"/>
      <c r="F74" s="56"/>
      <c r="G74" s="43">
        <v>1750</v>
      </c>
      <c r="H74" s="43">
        <v>0</v>
      </c>
      <c r="I74" s="44">
        <f>H74+G74</f>
        <v>1750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.75">
      <c r="A75" s="34"/>
      <c r="B75" s="35"/>
      <c r="C75" s="36"/>
      <c r="D75" s="45" t="s">
        <v>18</v>
      </c>
      <c r="E75" s="38"/>
      <c r="F75" s="56"/>
      <c r="G75" s="43">
        <v>129129</v>
      </c>
      <c r="H75" s="43">
        <v>0</v>
      </c>
      <c r="I75" s="44">
        <f>H75+G75</f>
        <v>129129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.75">
      <c r="A76" s="34"/>
      <c r="B76" s="35" t="s">
        <v>77</v>
      </c>
      <c r="C76" s="36"/>
      <c r="D76" s="37" t="s">
        <v>78</v>
      </c>
      <c r="E76" s="46"/>
      <c r="F76" s="57"/>
      <c r="G76" s="36">
        <f>G77+G78</f>
        <v>6430</v>
      </c>
      <c r="H76" s="36">
        <f>H77+H78</f>
        <v>0</v>
      </c>
      <c r="I76" s="52">
        <f>I77+I78</f>
        <v>6430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2.75">
      <c r="A77" s="79"/>
      <c r="B77" s="80"/>
      <c r="C77" s="37"/>
      <c r="D77" s="42" t="s">
        <v>69</v>
      </c>
      <c r="E77" s="38"/>
      <c r="F77" s="56"/>
      <c r="G77" s="43">
        <v>1430</v>
      </c>
      <c r="H77" s="43"/>
      <c r="I77" s="44">
        <f>H77+G77</f>
        <v>1430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12.75">
      <c r="A78" s="79"/>
      <c r="B78" s="80"/>
      <c r="C78" s="37"/>
      <c r="D78" s="42" t="s">
        <v>30</v>
      </c>
      <c r="E78" s="38"/>
      <c r="F78" s="56"/>
      <c r="G78" s="58">
        <v>5000</v>
      </c>
      <c r="H78" s="58">
        <v>0</v>
      </c>
      <c r="I78" s="59">
        <f>H78+G78</f>
        <v>5000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12.75">
      <c r="A79" s="34"/>
      <c r="B79" s="35" t="s">
        <v>79</v>
      </c>
      <c r="C79" s="36"/>
      <c r="D79" s="37" t="s">
        <v>80</v>
      </c>
      <c r="E79" s="46"/>
      <c r="F79" s="57"/>
      <c r="G79" s="36">
        <f>G80</f>
        <v>504220</v>
      </c>
      <c r="H79" s="36">
        <f>H80</f>
        <v>0</v>
      </c>
      <c r="I79" s="52">
        <f>I80</f>
        <v>504220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34"/>
      <c r="B80" s="37"/>
      <c r="C80" s="37"/>
      <c r="D80" s="45" t="s">
        <v>31</v>
      </c>
      <c r="E80" s="61"/>
      <c r="F80" s="73"/>
      <c r="G80" s="60">
        <f>G81+G82+G83</f>
        <v>504220</v>
      </c>
      <c r="H80" s="60">
        <f>H81+H82+H83</f>
        <v>0</v>
      </c>
      <c r="I80" s="74">
        <f>I81+I82+I83</f>
        <v>504220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2.75">
      <c r="A81" s="72"/>
      <c r="B81" s="45"/>
      <c r="C81" s="45"/>
      <c r="D81" s="45" t="s">
        <v>57</v>
      </c>
      <c r="E81" s="38"/>
      <c r="F81" s="56"/>
      <c r="G81" s="60">
        <v>338170</v>
      </c>
      <c r="H81" s="60">
        <v>0</v>
      </c>
      <c r="I81" s="74">
        <f>G81+H81</f>
        <v>338170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12.75">
      <c r="A82" s="72"/>
      <c r="B82" s="45"/>
      <c r="C82" s="45"/>
      <c r="D82" s="45" t="s">
        <v>40</v>
      </c>
      <c r="E82" s="38"/>
      <c r="F82" s="56"/>
      <c r="G82" s="60">
        <v>62937</v>
      </c>
      <c r="H82" s="60">
        <v>0</v>
      </c>
      <c r="I82" s="74">
        <f>G82+H82</f>
        <v>62937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12.75">
      <c r="A83" s="72"/>
      <c r="B83" s="45"/>
      <c r="C83" s="45"/>
      <c r="D83" s="45" t="s">
        <v>58</v>
      </c>
      <c r="E83" s="38"/>
      <c r="F83" s="56"/>
      <c r="G83" s="60">
        <v>103113</v>
      </c>
      <c r="H83" s="60">
        <v>0</v>
      </c>
      <c r="I83" s="74">
        <f>G83+H83</f>
        <v>103113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12.75">
      <c r="A84" s="72"/>
      <c r="B84" s="98">
        <v>75495</v>
      </c>
      <c r="C84" s="45"/>
      <c r="D84" s="37" t="s">
        <v>23</v>
      </c>
      <c r="E84" s="38"/>
      <c r="F84" s="56"/>
      <c r="G84" s="40">
        <f>G85+G86</f>
        <v>57000</v>
      </c>
      <c r="H84" s="40">
        <f>H85+H86</f>
        <v>0</v>
      </c>
      <c r="I84" s="41">
        <f>I85+I86</f>
        <v>57000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12.75">
      <c r="A85" s="72"/>
      <c r="B85" s="45"/>
      <c r="C85" s="45"/>
      <c r="D85" s="42" t="s">
        <v>81</v>
      </c>
      <c r="E85" s="38"/>
      <c r="F85" s="56"/>
      <c r="G85" s="43">
        <v>7000</v>
      </c>
      <c r="H85" s="43">
        <v>0</v>
      </c>
      <c r="I85" s="44">
        <f>H85+G85</f>
        <v>7000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12.75">
      <c r="A86" s="72"/>
      <c r="B86" s="45"/>
      <c r="C86" s="45"/>
      <c r="D86" s="42" t="s">
        <v>30</v>
      </c>
      <c r="E86" s="38"/>
      <c r="F86" s="56"/>
      <c r="G86" s="58">
        <v>50000</v>
      </c>
      <c r="H86" s="58">
        <v>0</v>
      </c>
      <c r="I86" s="59">
        <f>H86+G86</f>
        <v>50000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12.75">
      <c r="A87" s="85" t="s">
        <v>82</v>
      </c>
      <c r="B87" s="99" t="s">
        <v>83</v>
      </c>
      <c r="C87" s="99"/>
      <c r="D87" s="99"/>
      <c r="E87" s="99"/>
      <c r="F87" s="100"/>
      <c r="G87" s="100"/>
      <c r="H87" s="100"/>
      <c r="I87" s="101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2.75">
      <c r="A88" s="102"/>
      <c r="B88" s="103" t="s">
        <v>84</v>
      </c>
      <c r="C88" s="103"/>
      <c r="D88" s="103"/>
      <c r="E88" s="103"/>
      <c r="F88" s="104"/>
      <c r="G88" s="104"/>
      <c r="H88" s="104"/>
      <c r="I88" s="105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2.75">
      <c r="A89" s="106"/>
      <c r="B89" s="90" t="s">
        <v>85</v>
      </c>
      <c r="C89" s="90"/>
      <c r="D89" s="90"/>
      <c r="E89" s="90"/>
      <c r="F89" s="107"/>
      <c r="G89" s="107">
        <f>G95+G90</f>
        <v>247139</v>
      </c>
      <c r="H89" s="107">
        <f>H95+H90</f>
        <v>2620</v>
      </c>
      <c r="I89" s="108">
        <f>I95+I90</f>
        <v>249759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2.75">
      <c r="A90" s="79"/>
      <c r="B90" s="75">
        <v>75615</v>
      </c>
      <c r="C90" s="35"/>
      <c r="D90" s="97" t="s">
        <v>86</v>
      </c>
      <c r="E90" s="35"/>
      <c r="F90" s="36"/>
      <c r="G90" s="36">
        <f>G93</f>
        <v>50264</v>
      </c>
      <c r="H90" s="36">
        <f>H93</f>
        <v>0</v>
      </c>
      <c r="I90" s="52">
        <f>H90+G90</f>
        <v>50264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12.75">
      <c r="A91" s="79"/>
      <c r="B91" s="35"/>
      <c r="C91" s="35"/>
      <c r="D91" s="97" t="s">
        <v>87</v>
      </c>
      <c r="E91" s="35"/>
      <c r="F91" s="36"/>
      <c r="G91" s="36"/>
      <c r="H91" s="36"/>
      <c r="I91" s="52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2.75">
      <c r="A92" s="79"/>
      <c r="B92" s="35"/>
      <c r="C92" s="35"/>
      <c r="D92" s="97" t="s">
        <v>88</v>
      </c>
      <c r="E92" s="35"/>
      <c r="F92" s="36"/>
      <c r="G92" s="36"/>
      <c r="H92" s="36"/>
      <c r="I92" s="52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12.75">
      <c r="A93" s="79"/>
      <c r="B93" s="35"/>
      <c r="C93" s="35"/>
      <c r="D93" s="38" t="s">
        <v>31</v>
      </c>
      <c r="E93" s="35"/>
      <c r="F93" s="36"/>
      <c r="G93" s="60">
        <f>G94</f>
        <v>50264</v>
      </c>
      <c r="H93" s="60">
        <f>H94</f>
        <v>0</v>
      </c>
      <c r="I93" s="74">
        <f>I94</f>
        <v>50264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2.75">
      <c r="A94" s="79"/>
      <c r="B94" s="35"/>
      <c r="C94" s="35"/>
      <c r="D94" s="38" t="s">
        <v>89</v>
      </c>
      <c r="E94" s="35"/>
      <c r="F94" s="36"/>
      <c r="G94" s="60">
        <v>50264</v>
      </c>
      <c r="H94" s="60">
        <v>0</v>
      </c>
      <c r="I94" s="74">
        <f>H94+G94</f>
        <v>50264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12.75">
      <c r="A95" s="79"/>
      <c r="B95" s="35" t="s">
        <v>90</v>
      </c>
      <c r="C95" s="36"/>
      <c r="D95" s="83" t="s">
        <v>91</v>
      </c>
      <c r="E95" s="46"/>
      <c r="F95" s="57"/>
      <c r="G95" s="36">
        <f>G96</f>
        <v>196875</v>
      </c>
      <c r="H95" s="36">
        <f>H96</f>
        <v>2620</v>
      </c>
      <c r="I95" s="52">
        <f>I96</f>
        <v>199495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12.75">
      <c r="A96" s="79"/>
      <c r="B96" s="35"/>
      <c r="C96" s="36"/>
      <c r="D96" s="38" t="s">
        <v>31</v>
      </c>
      <c r="E96" s="46"/>
      <c r="F96" s="73"/>
      <c r="G96" s="60">
        <f>G97+G98</f>
        <v>196875</v>
      </c>
      <c r="H96" s="60">
        <f>H97+H98</f>
        <v>2620</v>
      </c>
      <c r="I96" s="74">
        <f>I97+I98</f>
        <v>199495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12.75">
      <c r="A97" s="79"/>
      <c r="B97" s="35"/>
      <c r="C97" s="36"/>
      <c r="D97" s="109" t="s">
        <v>92</v>
      </c>
      <c r="E97" s="46"/>
      <c r="F97" s="56"/>
      <c r="G97" s="60">
        <v>92425</v>
      </c>
      <c r="H97" s="60">
        <v>0</v>
      </c>
      <c r="I97" s="74">
        <f>H97+G97</f>
        <v>92425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12.75">
      <c r="A98" s="79"/>
      <c r="B98" s="35"/>
      <c r="C98" s="36"/>
      <c r="D98" s="38" t="s">
        <v>89</v>
      </c>
      <c r="E98" s="46"/>
      <c r="F98" s="56"/>
      <c r="G98" s="60">
        <v>104450</v>
      </c>
      <c r="H98" s="60">
        <v>2620</v>
      </c>
      <c r="I98" s="74">
        <f>H98+G98</f>
        <v>107070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12.75">
      <c r="A99" s="29" t="s">
        <v>93</v>
      </c>
      <c r="B99" s="30" t="s">
        <v>94</v>
      </c>
      <c r="C99" s="30"/>
      <c r="D99" s="30"/>
      <c r="E99" s="30"/>
      <c r="F99" s="31"/>
      <c r="G99" s="31">
        <f>G102</f>
        <v>303395</v>
      </c>
      <c r="H99" s="31">
        <f>H102</f>
        <v>0</v>
      </c>
      <c r="I99" s="32">
        <f>I102</f>
        <v>303395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12.75">
      <c r="A100" s="79"/>
      <c r="B100" s="80" t="s">
        <v>95</v>
      </c>
      <c r="C100" s="37"/>
      <c r="D100" s="37" t="s">
        <v>96</v>
      </c>
      <c r="E100" s="38"/>
      <c r="F100" s="45"/>
      <c r="G100" s="60"/>
      <c r="H100" s="60"/>
      <c r="I100" s="74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2.75">
      <c r="A101" s="79"/>
      <c r="B101" s="80"/>
      <c r="C101" s="37"/>
      <c r="D101" s="37" t="s">
        <v>97</v>
      </c>
      <c r="E101" s="38"/>
      <c r="F101" s="45"/>
      <c r="G101" s="60"/>
      <c r="H101" s="60"/>
      <c r="I101" s="74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12.75">
      <c r="A102" s="79"/>
      <c r="B102" s="80"/>
      <c r="C102" s="37"/>
      <c r="D102" s="37" t="s">
        <v>98</v>
      </c>
      <c r="E102" s="46"/>
      <c r="F102" s="62"/>
      <c r="G102" s="40">
        <v>303395</v>
      </c>
      <c r="H102" s="40">
        <v>0</v>
      </c>
      <c r="I102" s="41">
        <f>H102+G102</f>
        <v>303395</v>
      </c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2.75">
      <c r="A103" s="50" t="s">
        <v>99</v>
      </c>
      <c r="B103" s="30" t="s">
        <v>100</v>
      </c>
      <c r="C103" s="30"/>
      <c r="D103" s="30"/>
      <c r="E103" s="30"/>
      <c r="F103" s="76"/>
      <c r="G103" s="31">
        <f>G104</f>
        <v>1097150</v>
      </c>
      <c r="H103" s="31">
        <f>H104</f>
        <v>-20535</v>
      </c>
      <c r="I103" s="32">
        <f>I104</f>
        <v>1076615</v>
      </c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12.75">
      <c r="A104" s="79"/>
      <c r="B104" s="80" t="s">
        <v>101</v>
      </c>
      <c r="C104" s="37"/>
      <c r="D104" s="37" t="s">
        <v>102</v>
      </c>
      <c r="E104" s="46"/>
      <c r="F104" s="57"/>
      <c r="G104" s="36">
        <f>G105</f>
        <v>1097150</v>
      </c>
      <c r="H104" s="36">
        <f>H105</f>
        <v>-20535</v>
      </c>
      <c r="I104" s="52">
        <f>I105</f>
        <v>1076615</v>
      </c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12.75">
      <c r="A105" s="72"/>
      <c r="B105" s="78"/>
      <c r="C105" s="78" t="s">
        <v>103</v>
      </c>
      <c r="D105" s="45" t="s">
        <v>104</v>
      </c>
      <c r="E105" s="38"/>
      <c r="F105" s="45"/>
      <c r="G105" s="60">
        <f>G106+G107</f>
        <v>1097150</v>
      </c>
      <c r="H105" s="60">
        <f>H106+H107</f>
        <v>-20535</v>
      </c>
      <c r="I105" s="74">
        <f>I106+I107</f>
        <v>1076615</v>
      </c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12.75">
      <c r="A106" s="72"/>
      <c r="B106" s="78"/>
      <c r="C106" s="45"/>
      <c r="D106" s="42" t="s">
        <v>105</v>
      </c>
      <c r="E106" s="38"/>
      <c r="F106" s="45"/>
      <c r="G106" s="60">
        <v>190000</v>
      </c>
      <c r="H106" s="60">
        <v>0</v>
      </c>
      <c r="I106" s="74">
        <f>H106+G106</f>
        <v>190000</v>
      </c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256" s="111" customFormat="1" ht="12.75">
      <c r="A107" s="72"/>
      <c r="B107" s="78"/>
      <c r="C107" s="45"/>
      <c r="D107" s="42" t="s">
        <v>106</v>
      </c>
      <c r="E107" s="38"/>
      <c r="F107" s="45"/>
      <c r="G107" s="60">
        <v>907150</v>
      </c>
      <c r="H107" s="60">
        <v>-20535</v>
      </c>
      <c r="I107" s="74">
        <f>H107+G107</f>
        <v>886615</v>
      </c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IQ107" s="112"/>
      <c r="IR107" s="112"/>
      <c r="IS107" s="112"/>
      <c r="IT107" s="112"/>
      <c r="IU107" s="112"/>
      <c r="IV107" s="112"/>
    </row>
    <row r="108" spans="1:19" ht="12.75">
      <c r="A108" s="50" t="s">
        <v>107</v>
      </c>
      <c r="B108" s="30" t="s">
        <v>108</v>
      </c>
      <c r="C108" s="30"/>
      <c r="D108" s="30"/>
      <c r="E108" s="30"/>
      <c r="F108" s="76"/>
      <c r="G108" s="31">
        <f>SUM(G109+G116+G122+G129+G136+G141+G143)</f>
        <v>31636861</v>
      </c>
      <c r="H108" s="31">
        <f>SUM(H109+H116+H122+H129+H136+H141+H143)</f>
        <v>0</v>
      </c>
      <c r="I108" s="32">
        <f>SUM(I109+I116+I122+I129+I136+I141+I143)</f>
        <v>31636861</v>
      </c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12.75">
      <c r="A109" s="34"/>
      <c r="B109" s="35" t="s">
        <v>109</v>
      </c>
      <c r="C109" s="37"/>
      <c r="D109" s="37" t="s">
        <v>110</v>
      </c>
      <c r="E109" s="46"/>
      <c r="F109" s="39"/>
      <c r="G109" s="40">
        <f>G110+G115</f>
        <v>16084891</v>
      </c>
      <c r="H109" s="40">
        <f>H110+H115</f>
        <v>0</v>
      </c>
      <c r="I109" s="41">
        <f>I110+I115</f>
        <v>16084891</v>
      </c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2.75">
      <c r="A110" s="34"/>
      <c r="B110" s="35"/>
      <c r="C110" s="37"/>
      <c r="D110" s="45" t="s">
        <v>31</v>
      </c>
      <c r="E110" s="61"/>
      <c r="F110" s="62"/>
      <c r="G110" s="43">
        <f>G111+G112+G113+G114</f>
        <v>14132996</v>
      </c>
      <c r="H110" s="43">
        <f>H111+H112+H113+H114</f>
        <v>0</v>
      </c>
      <c r="I110" s="44">
        <f>I111+I112+I113+I114</f>
        <v>14132996</v>
      </c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2.75">
      <c r="A111" s="34"/>
      <c r="B111" s="35"/>
      <c r="C111" s="37"/>
      <c r="D111" s="45" t="s">
        <v>57</v>
      </c>
      <c r="E111" s="38"/>
      <c r="F111" s="56"/>
      <c r="G111" s="43">
        <v>8720992</v>
      </c>
      <c r="H111" s="43">
        <v>0</v>
      </c>
      <c r="I111" s="44">
        <f>H111+G111</f>
        <v>8720992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12.75">
      <c r="A112" s="34"/>
      <c r="B112" s="35"/>
      <c r="C112" s="37"/>
      <c r="D112" s="45" t="s">
        <v>40</v>
      </c>
      <c r="E112" s="38"/>
      <c r="F112" s="56"/>
      <c r="G112" s="43">
        <v>1712711</v>
      </c>
      <c r="H112" s="43">
        <v>0</v>
      </c>
      <c r="I112" s="44">
        <f>H112+G112</f>
        <v>1712711</v>
      </c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12.75">
      <c r="A113" s="34"/>
      <c r="B113" s="35"/>
      <c r="C113" s="37"/>
      <c r="D113" s="45" t="s">
        <v>58</v>
      </c>
      <c r="E113" s="38"/>
      <c r="F113" s="56"/>
      <c r="G113" s="43">
        <v>3399293</v>
      </c>
      <c r="H113" s="43">
        <v>0</v>
      </c>
      <c r="I113" s="44">
        <f>H113+G113</f>
        <v>3399293</v>
      </c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12.75">
      <c r="A114" s="34"/>
      <c r="B114" s="35"/>
      <c r="C114" s="37"/>
      <c r="D114" s="45" t="s">
        <v>111</v>
      </c>
      <c r="E114" s="38"/>
      <c r="F114" s="56"/>
      <c r="G114" s="43">
        <v>300000</v>
      </c>
      <c r="H114" s="43">
        <v>0</v>
      </c>
      <c r="I114" s="44">
        <f>H114+G114</f>
        <v>300000</v>
      </c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12.75">
      <c r="A115" s="34"/>
      <c r="B115" s="35"/>
      <c r="C115" s="37"/>
      <c r="D115" s="42" t="s">
        <v>30</v>
      </c>
      <c r="E115" s="38"/>
      <c r="F115" s="56"/>
      <c r="G115" s="58">
        <v>1951895</v>
      </c>
      <c r="H115" s="58">
        <v>0</v>
      </c>
      <c r="I115" s="59">
        <f>H115+G115</f>
        <v>1951895</v>
      </c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12.75">
      <c r="A116" s="34"/>
      <c r="B116" s="75">
        <v>80103</v>
      </c>
      <c r="C116" s="37"/>
      <c r="D116" s="82" t="s">
        <v>112</v>
      </c>
      <c r="E116" s="46"/>
      <c r="F116" s="39"/>
      <c r="G116" s="40">
        <f>G117</f>
        <v>814220</v>
      </c>
      <c r="H116" s="40">
        <f>H117</f>
        <v>0</v>
      </c>
      <c r="I116" s="41">
        <f>I117</f>
        <v>814220</v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12.75">
      <c r="A117" s="34"/>
      <c r="B117" s="35"/>
      <c r="C117" s="37"/>
      <c r="D117" s="42" t="s">
        <v>113</v>
      </c>
      <c r="E117" s="46"/>
      <c r="F117" s="39"/>
      <c r="G117" s="43">
        <f>G118+G119+G120+G121</f>
        <v>814220</v>
      </c>
      <c r="H117" s="43">
        <f>H118+H119+H120+H121</f>
        <v>0</v>
      </c>
      <c r="I117" s="44">
        <f>I118+I119+I120+I121</f>
        <v>814220</v>
      </c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2.75">
      <c r="A118" s="53"/>
      <c r="B118" s="81"/>
      <c r="C118" s="45"/>
      <c r="D118" s="45" t="s">
        <v>57</v>
      </c>
      <c r="E118" s="38"/>
      <c r="F118" s="56"/>
      <c r="G118" s="43">
        <v>588987</v>
      </c>
      <c r="H118" s="43">
        <v>0</v>
      </c>
      <c r="I118" s="44">
        <f>H118+G118</f>
        <v>588987</v>
      </c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2.75">
      <c r="A119" s="72"/>
      <c r="B119" s="78"/>
      <c r="C119" s="45"/>
      <c r="D119" s="45" t="s">
        <v>40</v>
      </c>
      <c r="E119" s="38"/>
      <c r="F119" s="45"/>
      <c r="G119" s="43">
        <v>119583</v>
      </c>
      <c r="H119" s="43">
        <v>0</v>
      </c>
      <c r="I119" s="44">
        <f>H119+G119</f>
        <v>119583</v>
      </c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12.75">
      <c r="A120" s="72"/>
      <c r="B120" s="78"/>
      <c r="C120" s="45"/>
      <c r="D120" s="45" t="s">
        <v>58</v>
      </c>
      <c r="E120" s="38"/>
      <c r="F120" s="45"/>
      <c r="G120" s="43">
        <v>65650</v>
      </c>
      <c r="H120" s="43">
        <v>0</v>
      </c>
      <c r="I120" s="44">
        <f>H120+G120</f>
        <v>65650</v>
      </c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12.75">
      <c r="A121" s="72"/>
      <c r="B121" s="78"/>
      <c r="C121" s="45"/>
      <c r="D121" s="45" t="s">
        <v>114</v>
      </c>
      <c r="E121" s="38"/>
      <c r="F121" s="45"/>
      <c r="G121" s="43">
        <v>40000</v>
      </c>
      <c r="H121" s="43">
        <v>0</v>
      </c>
      <c r="I121" s="44">
        <f>H121+G121</f>
        <v>40000</v>
      </c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12.75">
      <c r="A122" s="79"/>
      <c r="B122" s="80" t="s">
        <v>115</v>
      </c>
      <c r="C122" s="37"/>
      <c r="D122" s="37" t="s">
        <v>116</v>
      </c>
      <c r="E122" s="46"/>
      <c r="F122" s="57"/>
      <c r="G122" s="36">
        <f>G123</f>
        <v>2539480</v>
      </c>
      <c r="H122" s="36">
        <f>H123</f>
        <v>0</v>
      </c>
      <c r="I122" s="52">
        <f>I123</f>
        <v>2539480</v>
      </c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12.75">
      <c r="A123" s="79"/>
      <c r="B123" s="37"/>
      <c r="C123" s="37"/>
      <c r="D123" s="45" t="s">
        <v>31</v>
      </c>
      <c r="E123" s="61"/>
      <c r="F123" s="73"/>
      <c r="G123" s="60">
        <f>SUM(G124:G128)</f>
        <v>2539480</v>
      </c>
      <c r="H123" s="60">
        <f>SUM(H124:H128)</f>
        <v>0</v>
      </c>
      <c r="I123" s="74">
        <f>SUM(I124:I128)</f>
        <v>2539480</v>
      </c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2.75">
      <c r="A124" s="79"/>
      <c r="B124" s="37"/>
      <c r="C124" s="37"/>
      <c r="D124" s="45" t="s">
        <v>57</v>
      </c>
      <c r="E124" s="61"/>
      <c r="F124" s="73"/>
      <c r="G124" s="60">
        <v>1933302</v>
      </c>
      <c r="H124" s="60">
        <v>0</v>
      </c>
      <c r="I124" s="74">
        <f>H124+G124</f>
        <v>1933302</v>
      </c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12.75">
      <c r="A125" s="79"/>
      <c r="B125" s="37"/>
      <c r="C125" s="37"/>
      <c r="D125" s="45" t="s">
        <v>40</v>
      </c>
      <c r="E125" s="61"/>
      <c r="F125" s="73"/>
      <c r="G125" s="60">
        <v>365911</v>
      </c>
      <c r="H125" s="60">
        <v>0</v>
      </c>
      <c r="I125" s="74">
        <f>H125+G125</f>
        <v>365911</v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12.75">
      <c r="A126" s="79"/>
      <c r="B126" s="37"/>
      <c r="C126" s="37"/>
      <c r="D126" s="45" t="s">
        <v>58</v>
      </c>
      <c r="E126" s="61"/>
      <c r="F126" s="56"/>
      <c r="G126" s="60">
        <v>235267</v>
      </c>
      <c r="H126" s="60">
        <v>0</v>
      </c>
      <c r="I126" s="74">
        <f>H126+G126</f>
        <v>235267</v>
      </c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12.75">
      <c r="A127" s="79"/>
      <c r="B127" s="37"/>
      <c r="C127" s="37"/>
      <c r="D127" s="45" t="s">
        <v>117</v>
      </c>
      <c r="E127" s="61"/>
      <c r="F127" s="56"/>
      <c r="G127" s="60"/>
      <c r="H127" s="60"/>
      <c r="I127" s="74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12.75">
      <c r="A128" s="79"/>
      <c r="B128" s="37"/>
      <c r="C128" s="37"/>
      <c r="D128" s="45" t="s">
        <v>118</v>
      </c>
      <c r="E128" s="61"/>
      <c r="F128" s="56"/>
      <c r="G128" s="60">
        <v>5000</v>
      </c>
      <c r="H128" s="60">
        <v>0</v>
      </c>
      <c r="I128" s="74">
        <f>H128+G128</f>
        <v>5000</v>
      </c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12.75">
      <c r="A129" s="34"/>
      <c r="B129" s="35" t="s">
        <v>119</v>
      </c>
      <c r="C129" s="37"/>
      <c r="D129" s="37" t="s">
        <v>120</v>
      </c>
      <c r="E129" s="46"/>
      <c r="F129" s="39"/>
      <c r="G129" s="40">
        <f>G130+G135</f>
        <v>10111954</v>
      </c>
      <c r="H129" s="40">
        <f>H130+H135</f>
        <v>0</v>
      </c>
      <c r="I129" s="41">
        <f>I130+I135</f>
        <v>10111954</v>
      </c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2.75">
      <c r="A130" s="34"/>
      <c r="B130" s="35"/>
      <c r="C130" s="37"/>
      <c r="D130" s="45" t="s">
        <v>31</v>
      </c>
      <c r="E130" s="61"/>
      <c r="F130" s="62"/>
      <c r="G130" s="43">
        <f>G131+G132+G133+G134</f>
        <v>8103128</v>
      </c>
      <c r="H130" s="43">
        <f>H131+H132+H133+H134</f>
        <v>0</v>
      </c>
      <c r="I130" s="44">
        <f>I131+I132+I133+I134</f>
        <v>8103128</v>
      </c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12.75">
      <c r="A131" s="34"/>
      <c r="B131" s="35"/>
      <c r="C131" s="37"/>
      <c r="D131" s="45" t="s">
        <v>57</v>
      </c>
      <c r="E131" s="38"/>
      <c r="F131" s="45"/>
      <c r="G131" s="43">
        <v>5456886</v>
      </c>
      <c r="H131" s="43">
        <v>0</v>
      </c>
      <c r="I131" s="44">
        <f>H131+G131</f>
        <v>5456886</v>
      </c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12.75">
      <c r="A132" s="34"/>
      <c r="B132" s="35"/>
      <c r="C132" s="37"/>
      <c r="D132" s="45" t="s">
        <v>40</v>
      </c>
      <c r="E132" s="38"/>
      <c r="F132" s="45"/>
      <c r="G132" s="43">
        <v>1049858</v>
      </c>
      <c r="H132" s="43">
        <v>0</v>
      </c>
      <c r="I132" s="44">
        <f>H132+G132</f>
        <v>1049858</v>
      </c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2.75">
      <c r="A133" s="34"/>
      <c r="B133" s="35"/>
      <c r="C133" s="37"/>
      <c r="D133" s="45" t="s">
        <v>58</v>
      </c>
      <c r="E133" s="38"/>
      <c r="F133" s="45"/>
      <c r="G133" s="43">
        <v>1496384</v>
      </c>
      <c r="H133" s="43">
        <v>0</v>
      </c>
      <c r="I133" s="44">
        <f>H133+G133</f>
        <v>1496384</v>
      </c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12.75">
      <c r="A134" s="34"/>
      <c r="B134" s="35"/>
      <c r="C134" s="37"/>
      <c r="D134" s="45" t="s">
        <v>111</v>
      </c>
      <c r="E134" s="38"/>
      <c r="F134" s="45"/>
      <c r="G134" s="43">
        <v>100000</v>
      </c>
      <c r="H134" s="43">
        <v>0</v>
      </c>
      <c r="I134" s="44">
        <f>H134+G134</f>
        <v>100000</v>
      </c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12.75">
      <c r="A135" s="34"/>
      <c r="B135" s="35"/>
      <c r="C135" s="37"/>
      <c r="D135" s="45" t="s">
        <v>121</v>
      </c>
      <c r="E135" s="38"/>
      <c r="F135" s="45"/>
      <c r="G135" s="58">
        <v>2008826</v>
      </c>
      <c r="H135" s="58">
        <v>0</v>
      </c>
      <c r="I135" s="59">
        <f>H135+G135</f>
        <v>2008826</v>
      </c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12.75">
      <c r="A136" s="34"/>
      <c r="B136" s="35" t="s">
        <v>122</v>
      </c>
      <c r="C136" s="37"/>
      <c r="D136" s="37" t="s">
        <v>123</v>
      </c>
      <c r="E136" s="46"/>
      <c r="F136" s="39"/>
      <c r="G136" s="40">
        <f>G137</f>
        <v>980807</v>
      </c>
      <c r="H136" s="40">
        <f>H137</f>
        <v>0</v>
      </c>
      <c r="I136" s="41">
        <f>I137</f>
        <v>980807</v>
      </c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2.75">
      <c r="A137" s="34"/>
      <c r="B137" s="35"/>
      <c r="C137" s="37"/>
      <c r="D137" s="45" t="s">
        <v>31</v>
      </c>
      <c r="E137" s="61"/>
      <c r="F137" s="62"/>
      <c r="G137" s="43">
        <f>G138+G139+G140</f>
        <v>980807</v>
      </c>
      <c r="H137" s="43">
        <f>H138+H139+H140</f>
        <v>0</v>
      </c>
      <c r="I137" s="44">
        <f>I138+I139+I140</f>
        <v>980807</v>
      </c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12.75">
      <c r="A138" s="34"/>
      <c r="B138" s="35"/>
      <c r="C138" s="37"/>
      <c r="D138" s="45" t="s">
        <v>57</v>
      </c>
      <c r="E138" s="38"/>
      <c r="F138" s="56"/>
      <c r="G138" s="43">
        <v>103125</v>
      </c>
      <c r="H138" s="43">
        <v>0</v>
      </c>
      <c r="I138" s="44">
        <f>H138+G138</f>
        <v>103125</v>
      </c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12.75">
      <c r="A139" s="34"/>
      <c r="B139" s="35"/>
      <c r="C139" s="37"/>
      <c r="D139" s="45" t="s">
        <v>40</v>
      </c>
      <c r="E139" s="38"/>
      <c r="F139" s="56"/>
      <c r="G139" s="43">
        <v>36202</v>
      </c>
      <c r="H139" s="43">
        <v>0</v>
      </c>
      <c r="I139" s="44">
        <f>H139+G139</f>
        <v>36202</v>
      </c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12.75">
      <c r="A140" s="34"/>
      <c r="B140" s="35"/>
      <c r="C140" s="37"/>
      <c r="D140" s="45" t="s">
        <v>58</v>
      </c>
      <c r="E140" s="38"/>
      <c r="F140" s="56"/>
      <c r="G140" s="43">
        <v>841480</v>
      </c>
      <c r="H140" s="43">
        <v>0</v>
      </c>
      <c r="I140" s="44">
        <f>H140+G140</f>
        <v>841480</v>
      </c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12.75">
      <c r="A141" s="34"/>
      <c r="B141" s="35" t="s">
        <v>124</v>
      </c>
      <c r="C141" s="37"/>
      <c r="D141" s="37" t="s">
        <v>125</v>
      </c>
      <c r="E141" s="38"/>
      <c r="F141" s="39"/>
      <c r="G141" s="40">
        <f>G142</f>
        <v>125240</v>
      </c>
      <c r="H141" s="40">
        <f>H142</f>
        <v>0</v>
      </c>
      <c r="I141" s="41">
        <f>I142</f>
        <v>125240</v>
      </c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12.75">
      <c r="A142" s="34"/>
      <c r="B142" s="35"/>
      <c r="C142" s="37"/>
      <c r="D142" s="42" t="s">
        <v>18</v>
      </c>
      <c r="E142" s="38"/>
      <c r="F142" s="39"/>
      <c r="G142" s="43">
        <v>125240</v>
      </c>
      <c r="H142" s="43">
        <v>0</v>
      </c>
      <c r="I142" s="44">
        <f>H142+G142</f>
        <v>125240</v>
      </c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12.75">
      <c r="A143" s="34"/>
      <c r="B143" s="35" t="s">
        <v>126</v>
      </c>
      <c r="C143" s="37"/>
      <c r="D143" s="37" t="s">
        <v>23</v>
      </c>
      <c r="E143" s="38"/>
      <c r="F143" s="39"/>
      <c r="G143" s="40">
        <f>G144</f>
        <v>980269</v>
      </c>
      <c r="H143" s="40">
        <f>H144</f>
        <v>0</v>
      </c>
      <c r="I143" s="41">
        <f>I144</f>
        <v>980269</v>
      </c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12.75">
      <c r="A144" s="34"/>
      <c r="B144" s="35"/>
      <c r="C144" s="37"/>
      <c r="D144" s="42" t="s">
        <v>18</v>
      </c>
      <c r="E144" s="38"/>
      <c r="F144" s="39"/>
      <c r="G144" s="43">
        <v>980269</v>
      </c>
      <c r="H144" s="43">
        <v>0</v>
      </c>
      <c r="I144" s="44">
        <f>H144+G144</f>
        <v>980269</v>
      </c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12.75">
      <c r="A145" s="50" t="s">
        <v>127</v>
      </c>
      <c r="B145" s="30" t="s">
        <v>128</v>
      </c>
      <c r="C145" s="30"/>
      <c r="D145" s="30"/>
      <c r="E145" s="30"/>
      <c r="F145" s="76"/>
      <c r="G145" s="31">
        <f>SUM(G149+G146)</f>
        <v>704045</v>
      </c>
      <c r="H145" s="31">
        <f>SUM(H149+H146)</f>
        <v>0</v>
      </c>
      <c r="I145" s="32">
        <f>SUM(I149+I146)</f>
        <v>704045</v>
      </c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2.75">
      <c r="A146" s="63"/>
      <c r="B146" s="113">
        <v>85153</v>
      </c>
      <c r="C146" s="114"/>
      <c r="D146" s="115" t="s">
        <v>129</v>
      </c>
      <c r="E146" s="114"/>
      <c r="F146" s="116"/>
      <c r="G146" s="67">
        <f>G147+G148</f>
        <v>50000</v>
      </c>
      <c r="H146" s="67">
        <f>H147+H148</f>
        <v>0</v>
      </c>
      <c r="I146" s="68">
        <f>I147+I148</f>
        <v>50000</v>
      </c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2.75">
      <c r="A147" s="34"/>
      <c r="B147" s="35"/>
      <c r="C147" s="35"/>
      <c r="D147" s="117" t="s">
        <v>130</v>
      </c>
      <c r="E147" s="35"/>
      <c r="F147" s="37"/>
      <c r="G147" s="60">
        <v>48000</v>
      </c>
      <c r="H147" s="118">
        <v>0</v>
      </c>
      <c r="I147" s="74">
        <f>H147+G147</f>
        <v>48000</v>
      </c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2.75">
      <c r="A148" s="34"/>
      <c r="B148" s="35"/>
      <c r="C148" s="35"/>
      <c r="D148" s="117" t="s">
        <v>131</v>
      </c>
      <c r="E148" s="35"/>
      <c r="F148" s="37"/>
      <c r="G148" s="60">
        <v>2000</v>
      </c>
      <c r="H148" s="118">
        <v>0</v>
      </c>
      <c r="I148" s="74">
        <f>H148+G148</f>
        <v>2000</v>
      </c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2.75">
      <c r="A149" s="34"/>
      <c r="B149" s="35" t="s">
        <v>132</v>
      </c>
      <c r="C149" s="37"/>
      <c r="D149" s="37" t="s">
        <v>133</v>
      </c>
      <c r="E149" s="83"/>
      <c r="F149" s="37"/>
      <c r="G149" s="36">
        <f>G150+G156</f>
        <v>654045</v>
      </c>
      <c r="H149" s="36">
        <f>H150+H156</f>
        <v>0</v>
      </c>
      <c r="I149" s="52">
        <f>I150+I156</f>
        <v>654045</v>
      </c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12.75">
      <c r="A150" s="34"/>
      <c r="B150" s="35"/>
      <c r="C150" s="37"/>
      <c r="D150" s="42" t="s">
        <v>134</v>
      </c>
      <c r="E150" s="38"/>
      <c r="F150" s="45"/>
      <c r="G150" s="60">
        <f>G152+G153+G154+G155</f>
        <v>464045</v>
      </c>
      <c r="H150" s="60">
        <f>H152+H153+H154+H155</f>
        <v>0</v>
      </c>
      <c r="I150" s="74">
        <f>I152+I153+I154+I155</f>
        <v>464045</v>
      </c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12.75">
      <c r="A151" s="53"/>
      <c r="B151" s="81"/>
      <c r="C151" s="45"/>
      <c r="D151" s="42" t="s">
        <v>135</v>
      </c>
      <c r="E151" s="38"/>
      <c r="F151" s="45"/>
      <c r="G151" s="60"/>
      <c r="H151" s="60"/>
      <c r="I151" s="74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12.75">
      <c r="A152" s="53"/>
      <c r="B152" s="81"/>
      <c r="C152" s="45"/>
      <c r="D152" s="45" t="s">
        <v>136</v>
      </c>
      <c r="E152" s="38"/>
      <c r="F152" s="45"/>
      <c r="G152" s="60">
        <v>15000</v>
      </c>
      <c r="H152" s="60">
        <v>0</v>
      </c>
      <c r="I152" s="74">
        <f>H152+G152</f>
        <v>15000</v>
      </c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12.75">
      <c r="A153" s="53"/>
      <c r="B153" s="81"/>
      <c r="C153" s="45"/>
      <c r="D153" s="42" t="s">
        <v>137</v>
      </c>
      <c r="E153" s="38"/>
      <c r="F153" s="45"/>
      <c r="G153" s="60">
        <v>59300</v>
      </c>
      <c r="H153" s="60">
        <v>0</v>
      </c>
      <c r="I153" s="74">
        <f>H153+G153</f>
        <v>59300</v>
      </c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12.75">
      <c r="A154" s="53"/>
      <c r="B154" s="81"/>
      <c r="C154" s="45"/>
      <c r="D154" s="45" t="s">
        <v>138</v>
      </c>
      <c r="E154" s="38"/>
      <c r="F154" s="56"/>
      <c r="G154" s="60">
        <v>16900</v>
      </c>
      <c r="H154" s="60">
        <v>0</v>
      </c>
      <c r="I154" s="74">
        <f>H154+G154</f>
        <v>16900</v>
      </c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2.75">
      <c r="A155" s="53"/>
      <c r="B155" s="81"/>
      <c r="C155" s="45"/>
      <c r="D155" s="45" t="s">
        <v>139</v>
      </c>
      <c r="E155" s="38"/>
      <c r="F155" s="56"/>
      <c r="G155" s="60">
        <v>372845</v>
      </c>
      <c r="H155" s="60">
        <v>0</v>
      </c>
      <c r="I155" s="74">
        <f>H155+G155</f>
        <v>372845</v>
      </c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2.75">
      <c r="A156" s="53"/>
      <c r="B156" s="81"/>
      <c r="C156" s="45"/>
      <c r="D156" s="45" t="s">
        <v>121</v>
      </c>
      <c r="E156" s="38"/>
      <c r="F156" s="56"/>
      <c r="G156" s="70">
        <v>190000</v>
      </c>
      <c r="H156" s="70">
        <v>0</v>
      </c>
      <c r="I156" s="71">
        <f>H156+G156</f>
        <v>190000</v>
      </c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2.75">
      <c r="A157" s="50" t="s">
        <v>140</v>
      </c>
      <c r="B157" s="30" t="s">
        <v>141</v>
      </c>
      <c r="C157" s="30"/>
      <c r="D157" s="30"/>
      <c r="E157" s="30"/>
      <c r="F157" s="76"/>
      <c r="G157" s="31">
        <f>G158+G167+G170+G177+G179+G190+G196+G161</f>
        <v>19116036</v>
      </c>
      <c r="H157" s="31">
        <f>H158+H167+H170+H177+H179+H190+H196+H161</f>
        <v>-573779</v>
      </c>
      <c r="I157" s="32">
        <f>I158+I167+I170+I177+I179+I190+I196+I161</f>
        <v>18542257</v>
      </c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2.75">
      <c r="A158" s="34"/>
      <c r="B158" s="75">
        <v>85202</v>
      </c>
      <c r="C158" s="80"/>
      <c r="D158" s="119" t="s">
        <v>142</v>
      </c>
      <c r="E158" s="120"/>
      <c r="F158" s="37"/>
      <c r="G158" s="121">
        <f>G159</f>
        <v>180000</v>
      </c>
      <c r="H158" s="36">
        <f>H159</f>
        <v>0</v>
      </c>
      <c r="I158" s="52">
        <f>I159</f>
        <v>180000</v>
      </c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2.75">
      <c r="A159" s="34"/>
      <c r="B159" s="35"/>
      <c r="C159" s="80"/>
      <c r="D159" s="122" t="s">
        <v>18</v>
      </c>
      <c r="E159" s="120"/>
      <c r="F159" s="37"/>
      <c r="G159" s="123">
        <v>180000</v>
      </c>
      <c r="H159" s="60">
        <v>0</v>
      </c>
      <c r="I159" s="74">
        <f>H159+G159</f>
        <v>180000</v>
      </c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12.75">
      <c r="A160" s="34"/>
      <c r="B160" s="35" t="s">
        <v>143</v>
      </c>
      <c r="C160" s="37"/>
      <c r="D160" s="37" t="s">
        <v>144</v>
      </c>
      <c r="E160" s="38"/>
      <c r="F160" s="45"/>
      <c r="G160" s="123"/>
      <c r="H160" s="60"/>
      <c r="I160" s="74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12.75">
      <c r="A161" s="34"/>
      <c r="B161" s="35"/>
      <c r="C161" s="37"/>
      <c r="D161" s="37" t="s">
        <v>145</v>
      </c>
      <c r="E161" s="38"/>
      <c r="F161" s="45"/>
      <c r="G161" s="124">
        <f>G162+G163+G164+G165</f>
        <v>11811579</v>
      </c>
      <c r="H161" s="36">
        <f>H162+H163+H164+H165</f>
        <v>-573779</v>
      </c>
      <c r="I161" s="52">
        <f>I162+I163+I164+I165</f>
        <v>11237800</v>
      </c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12.75">
      <c r="A162" s="34"/>
      <c r="B162" s="35"/>
      <c r="C162" s="37"/>
      <c r="D162" s="45" t="s">
        <v>146</v>
      </c>
      <c r="E162" s="38"/>
      <c r="F162" s="45"/>
      <c r="G162" s="123">
        <v>11445666</v>
      </c>
      <c r="H162" s="60">
        <v>-560229</v>
      </c>
      <c r="I162" s="74">
        <f>H162+G162</f>
        <v>10885437</v>
      </c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12.75">
      <c r="A163" s="34"/>
      <c r="B163" s="35"/>
      <c r="C163" s="37"/>
      <c r="D163" s="45" t="s">
        <v>51</v>
      </c>
      <c r="E163" s="38"/>
      <c r="F163" s="56"/>
      <c r="G163" s="123">
        <v>162781</v>
      </c>
      <c r="H163" s="60">
        <v>381</v>
      </c>
      <c r="I163" s="74">
        <f>H163+G163</f>
        <v>163162</v>
      </c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ht="12.75">
      <c r="A164" s="34"/>
      <c r="B164" s="35"/>
      <c r="C164" s="37"/>
      <c r="D164" s="45" t="s">
        <v>19</v>
      </c>
      <c r="E164" s="38"/>
      <c r="F164" s="56"/>
      <c r="G164" s="123">
        <v>27557</v>
      </c>
      <c r="H164" s="60">
        <v>8724</v>
      </c>
      <c r="I164" s="74">
        <f>H164+G164</f>
        <v>36281</v>
      </c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12.75">
      <c r="A165" s="34"/>
      <c r="B165" s="35"/>
      <c r="C165" s="37"/>
      <c r="D165" s="45" t="s">
        <v>18</v>
      </c>
      <c r="E165" s="38"/>
      <c r="F165" s="56"/>
      <c r="G165" s="123">
        <v>175575</v>
      </c>
      <c r="H165" s="60">
        <v>-22655</v>
      </c>
      <c r="I165" s="74">
        <f>H165+G165</f>
        <v>152920</v>
      </c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12.75">
      <c r="A166" s="34"/>
      <c r="B166" s="35" t="s">
        <v>147</v>
      </c>
      <c r="C166" s="37"/>
      <c r="D166" s="37" t="s">
        <v>148</v>
      </c>
      <c r="E166" s="38"/>
      <c r="F166" s="45"/>
      <c r="G166" s="123"/>
      <c r="H166" s="60"/>
      <c r="I166" s="74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12.75">
      <c r="A167" s="34"/>
      <c r="B167" s="35"/>
      <c r="C167" s="37"/>
      <c r="D167" s="37" t="s">
        <v>149</v>
      </c>
      <c r="E167" s="38"/>
      <c r="F167" s="37"/>
      <c r="G167" s="124">
        <v>78800</v>
      </c>
      <c r="H167" s="36">
        <v>0</v>
      </c>
      <c r="I167" s="52">
        <f>H167+G167</f>
        <v>78800</v>
      </c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12.75">
      <c r="A168" s="34"/>
      <c r="B168" s="35"/>
      <c r="C168" s="37"/>
      <c r="D168" s="42" t="s">
        <v>150</v>
      </c>
      <c r="E168" s="38"/>
      <c r="F168" s="37"/>
      <c r="G168" s="124"/>
      <c r="H168" s="36"/>
      <c r="I168" s="52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1:19" ht="12.75">
      <c r="A169" s="34"/>
      <c r="B169" s="35" t="s">
        <v>151</v>
      </c>
      <c r="C169" s="37"/>
      <c r="D169" s="37" t="s">
        <v>152</v>
      </c>
      <c r="E169" s="38"/>
      <c r="F169" s="45"/>
      <c r="G169" s="123"/>
      <c r="H169" s="60"/>
      <c r="I169" s="74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1:19" ht="12.75">
      <c r="A170" s="34"/>
      <c r="B170" s="35"/>
      <c r="C170" s="37"/>
      <c r="D170" s="37" t="s">
        <v>153</v>
      </c>
      <c r="E170" s="83"/>
      <c r="F170" s="37"/>
      <c r="G170" s="124">
        <f>G171+G172+G173+G174+G175</f>
        <v>1682059</v>
      </c>
      <c r="H170" s="36">
        <f>H171+H172+H173+H174+H175</f>
        <v>0</v>
      </c>
      <c r="I170" s="52">
        <f>I171+I172+I173+I174+I175</f>
        <v>1682059</v>
      </c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ht="12.75">
      <c r="A171" s="72"/>
      <c r="B171" s="78"/>
      <c r="C171" s="45"/>
      <c r="D171" s="45" t="s">
        <v>154</v>
      </c>
      <c r="E171" s="38"/>
      <c r="F171" s="45"/>
      <c r="G171" s="123">
        <v>900000</v>
      </c>
      <c r="H171" s="60">
        <v>0</v>
      </c>
      <c r="I171" s="74">
        <f>H171+G171</f>
        <v>900000</v>
      </c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12.75">
      <c r="A172" s="72"/>
      <c r="B172" s="78"/>
      <c r="C172" s="45"/>
      <c r="D172" s="45" t="s">
        <v>155</v>
      </c>
      <c r="E172" s="38"/>
      <c r="F172" s="45"/>
      <c r="G172" s="123">
        <v>292800</v>
      </c>
      <c r="H172" s="60">
        <v>0</v>
      </c>
      <c r="I172" s="74">
        <f>H172+G172</f>
        <v>292800</v>
      </c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12.75">
      <c r="A173" s="72"/>
      <c r="B173" s="78"/>
      <c r="C173" s="45"/>
      <c r="D173" s="45" t="s">
        <v>156</v>
      </c>
      <c r="E173" s="38"/>
      <c r="F173" s="45"/>
      <c r="G173" s="123">
        <v>425125</v>
      </c>
      <c r="H173" s="60">
        <v>0</v>
      </c>
      <c r="I173" s="74">
        <f>H173+G173</f>
        <v>425125</v>
      </c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2.75">
      <c r="A174" s="72"/>
      <c r="B174" s="78"/>
      <c r="C174" s="45"/>
      <c r="D174" s="45" t="s">
        <v>157</v>
      </c>
      <c r="E174" s="38"/>
      <c r="F174" s="45"/>
      <c r="G174" s="123">
        <v>6200</v>
      </c>
      <c r="H174" s="60">
        <v>0</v>
      </c>
      <c r="I174" s="74">
        <f>H174+G174</f>
        <v>6200</v>
      </c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12.75">
      <c r="A175" s="72"/>
      <c r="B175" s="78"/>
      <c r="C175" s="45"/>
      <c r="D175" s="45" t="s">
        <v>158</v>
      </c>
      <c r="E175" s="38"/>
      <c r="F175" s="45"/>
      <c r="G175" s="123">
        <v>57934</v>
      </c>
      <c r="H175" s="60">
        <v>0</v>
      </c>
      <c r="I175" s="74">
        <f>H175+G175</f>
        <v>57934</v>
      </c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12.75">
      <c r="A176" s="72"/>
      <c r="B176" s="78"/>
      <c r="C176" s="45"/>
      <c r="D176" s="45"/>
      <c r="E176" s="38"/>
      <c r="F176" s="45"/>
      <c r="G176" s="123"/>
      <c r="H176" s="60"/>
      <c r="I176" s="74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2.75">
      <c r="A177" s="34"/>
      <c r="B177" s="35" t="s">
        <v>159</v>
      </c>
      <c r="C177" s="37"/>
      <c r="D177" s="37" t="s">
        <v>160</v>
      </c>
      <c r="E177" s="83"/>
      <c r="F177" s="37"/>
      <c r="G177" s="124">
        <f>G178</f>
        <v>2010000</v>
      </c>
      <c r="H177" s="36">
        <f>H178</f>
        <v>0</v>
      </c>
      <c r="I177" s="52">
        <f>I178</f>
        <v>2010000</v>
      </c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12.75">
      <c r="A178" s="34"/>
      <c r="B178" s="35"/>
      <c r="C178" s="37"/>
      <c r="D178" s="42" t="s">
        <v>18</v>
      </c>
      <c r="E178" s="83"/>
      <c r="F178" s="37"/>
      <c r="G178" s="123">
        <v>2010000</v>
      </c>
      <c r="H178" s="60">
        <v>0</v>
      </c>
      <c r="I178" s="74">
        <f>H178+G178</f>
        <v>2010000</v>
      </c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ht="12.75">
      <c r="A179" s="34"/>
      <c r="B179" s="35" t="s">
        <v>161</v>
      </c>
      <c r="C179" s="37"/>
      <c r="D179" s="37" t="s">
        <v>162</v>
      </c>
      <c r="E179" s="83"/>
      <c r="F179" s="37"/>
      <c r="G179" s="124">
        <f>G180+G184</f>
        <v>2259301</v>
      </c>
      <c r="H179" s="124">
        <f>H180+H184</f>
        <v>0</v>
      </c>
      <c r="I179" s="52">
        <f>I180+I184</f>
        <v>2259301</v>
      </c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ht="12.75">
      <c r="A180" s="34"/>
      <c r="B180" s="35"/>
      <c r="C180" s="37"/>
      <c r="D180" s="45" t="s">
        <v>163</v>
      </c>
      <c r="E180" s="83"/>
      <c r="F180" s="37"/>
      <c r="G180" s="123">
        <f>G181+G182+G183</f>
        <v>2247301</v>
      </c>
      <c r="H180" s="123">
        <f>H181+H182+H183</f>
        <v>0</v>
      </c>
      <c r="I180" s="74">
        <f>I181+I182+I183</f>
        <v>2247301</v>
      </c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12.75">
      <c r="A181" s="79"/>
      <c r="B181" s="78"/>
      <c r="C181" s="45"/>
      <c r="D181" s="45" t="s">
        <v>51</v>
      </c>
      <c r="E181" s="38"/>
      <c r="F181" s="56"/>
      <c r="G181" s="125">
        <v>1485701</v>
      </c>
      <c r="H181" s="43">
        <v>0</v>
      </c>
      <c r="I181" s="44">
        <f>H181+G181</f>
        <v>1485701</v>
      </c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ht="12.75">
      <c r="A182" s="72"/>
      <c r="B182" s="78"/>
      <c r="C182" s="45"/>
      <c r="D182" s="45" t="s">
        <v>19</v>
      </c>
      <c r="E182" s="126"/>
      <c r="F182" s="56"/>
      <c r="G182" s="125">
        <v>304550</v>
      </c>
      <c r="H182" s="43">
        <v>0</v>
      </c>
      <c r="I182" s="44">
        <f>H182+G182</f>
        <v>304550</v>
      </c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ht="12.75">
      <c r="A183" s="72"/>
      <c r="B183" s="45"/>
      <c r="C183" s="45"/>
      <c r="D183" s="45" t="s">
        <v>18</v>
      </c>
      <c r="E183" s="126"/>
      <c r="F183" s="56"/>
      <c r="G183" s="125">
        <v>457050</v>
      </c>
      <c r="H183" s="43">
        <v>0</v>
      </c>
      <c r="I183" s="44">
        <f>H183+G183</f>
        <v>457050</v>
      </c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1:19" ht="12.75" customHeight="1">
      <c r="A184" s="72"/>
      <c r="B184" s="45"/>
      <c r="C184" s="45"/>
      <c r="D184" s="45" t="s">
        <v>164</v>
      </c>
      <c r="E184" s="38"/>
      <c r="F184" s="56"/>
      <c r="G184" s="127">
        <v>12000</v>
      </c>
      <c r="H184" s="58">
        <v>0</v>
      </c>
      <c r="I184" s="59">
        <f>H184+G184</f>
        <v>12000</v>
      </c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ht="12" customHeight="1">
      <c r="A185" s="72"/>
      <c r="B185" s="45"/>
      <c r="C185" s="45"/>
      <c r="D185" s="45"/>
      <c r="E185" s="38"/>
      <c r="F185" s="56"/>
      <c r="G185" s="125"/>
      <c r="H185" s="43"/>
      <c r="I185" s="44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ht="16.5" customHeight="1">
      <c r="A186" s="72"/>
      <c r="B186" s="45"/>
      <c r="C186" s="45"/>
      <c r="D186" s="128" t="s">
        <v>165</v>
      </c>
      <c r="E186" s="38"/>
      <c r="F186" s="56"/>
      <c r="G186" s="125">
        <f>G187+G188</f>
        <v>430000</v>
      </c>
      <c r="H186" s="43">
        <f>H187+H188</f>
        <v>0</v>
      </c>
      <c r="I186" s="44">
        <f>I187+I188</f>
        <v>430000</v>
      </c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ht="12.75">
      <c r="A187" s="72"/>
      <c r="B187" s="45"/>
      <c r="C187" s="45"/>
      <c r="D187" s="42" t="s">
        <v>51</v>
      </c>
      <c r="E187" s="38"/>
      <c r="F187" s="56"/>
      <c r="G187" s="125">
        <v>350000</v>
      </c>
      <c r="H187" s="43">
        <v>0</v>
      </c>
      <c r="I187" s="44">
        <f>H187+G187</f>
        <v>350000</v>
      </c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ht="12.75">
      <c r="A188" s="72"/>
      <c r="B188" s="45"/>
      <c r="C188" s="45"/>
      <c r="D188" s="42" t="s">
        <v>19</v>
      </c>
      <c r="E188" s="38"/>
      <c r="F188" s="56"/>
      <c r="G188" s="125">
        <v>80000</v>
      </c>
      <c r="H188" s="43">
        <v>0</v>
      </c>
      <c r="I188" s="44">
        <f>H188+G188</f>
        <v>80000</v>
      </c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1:19" ht="12.75">
      <c r="A189" s="72"/>
      <c r="B189" s="45"/>
      <c r="C189" s="45"/>
      <c r="D189" s="45"/>
      <c r="E189" s="38"/>
      <c r="F189" s="56"/>
      <c r="G189" s="125"/>
      <c r="H189" s="43"/>
      <c r="I189" s="44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1:19" ht="12.75">
      <c r="A190" s="72"/>
      <c r="B190" s="35" t="s">
        <v>166</v>
      </c>
      <c r="C190" s="37"/>
      <c r="D190" s="37" t="s">
        <v>167</v>
      </c>
      <c r="E190" s="38"/>
      <c r="F190" s="56"/>
      <c r="G190" s="129">
        <f>G191+G192</f>
        <v>231264</v>
      </c>
      <c r="H190" s="40">
        <f>H191+H192</f>
        <v>0</v>
      </c>
      <c r="I190" s="41">
        <f>I191+I192</f>
        <v>231264</v>
      </c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1:19" ht="12.75">
      <c r="A191" s="72"/>
      <c r="B191" s="35"/>
      <c r="C191" s="37"/>
      <c r="D191" s="45" t="s">
        <v>131</v>
      </c>
      <c r="E191" s="83"/>
      <c r="F191" s="37"/>
      <c r="G191" s="123">
        <v>11300</v>
      </c>
      <c r="H191" s="60">
        <v>0</v>
      </c>
      <c r="I191" s="74">
        <f>H191+G191</f>
        <v>11300</v>
      </c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1:19" ht="12.75">
      <c r="A192" s="72"/>
      <c r="B192" s="78"/>
      <c r="C192" s="45"/>
      <c r="D192" s="45" t="s">
        <v>18</v>
      </c>
      <c r="E192" s="38"/>
      <c r="F192" s="45"/>
      <c r="G192" s="123">
        <v>219964</v>
      </c>
      <c r="H192" s="60">
        <v>0</v>
      </c>
      <c r="I192" s="74">
        <f>H192+G192</f>
        <v>219964</v>
      </c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1:19" ht="12.75">
      <c r="A193" s="130"/>
      <c r="B193" s="131"/>
      <c r="C193" s="132"/>
      <c r="D193" s="133" t="s">
        <v>168</v>
      </c>
      <c r="E193" s="134"/>
      <c r="F193" s="132"/>
      <c r="G193" s="135">
        <f>G194+G195</f>
        <v>151164</v>
      </c>
      <c r="H193" s="136">
        <f>H194+H195</f>
        <v>0</v>
      </c>
      <c r="I193" s="137">
        <f>I194+I195</f>
        <v>151164</v>
      </c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ht="12.75">
      <c r="A194" s="130"/>
      <c r="B194" s="131"/>
      <c r="C194" s="132"/>
      <c r="D194" s="138" t="s">
        <v>131</v>
      </c>
      <c r="E194" s="134"/>
      <c r="F194" s="132"/>
      <c r="G194" s="139">
        <v>6000</v>
      </c>
      <c r="H194" s="140"/>
      <c r="I194" s="141">
        <f>H194+G194</f>
        <v>6000</v>
      </c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1:19" ht="12.75">
      <c r="A195" s="130"/>
      <c r="B195" s="131"/>
      <c r="C195" s="132"/>
      <c r="D195" s="138" t="s">
        <v>18</v>
      </c>
      <c r="E195" s="134"/>
      <c r="F195" s="132"/>
      <c r="G195" s="139">
        <v>145164</v>
      </c>
      <c r="H195" s="140">
        <v>0</v>
      </c>
      <c r="I195" s="141">
        <f>H195+G195</f>
        <v>145164</v>
      </c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1:19" ht="12.75">
      <c r="A196" s="34"/>
      <c r="B196" s="35" t="s">
        <v>169</v>
      </c>
      <c r="C196" s="37"/>
      <c r="D196" s="37" t="s">
        <v>170</v>
      </c>
      <c r="E196" s="83"/>
      <c r="F196" s="37"/>
      <c r="G196" s="124">
        <f>G197+G206</f>
        <v>863033</v>
      </c>
      <c r="H196" s="124">
        <f>H197+H206</f>
        <v>0</v>
      </c>
      <c r="I196" s="52">
        <f>I197+I206</f>
        <v>863033</v>
      </c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1:19" ht="12.75">
      <c r="A197" s="34"/>
      <c r="B197" s="80"/>
      <c r="C197" s="37"/>
      <c r="D197" s="45" t="s">
        <v>171</v>
      </c>
      <c r="E197" s="38"/>
      <c r="F197" s="45"/>
      <c r="G197" s="123">
        <f>SUM(G198:G205)</f>
        <v>843033</v>
      </c>
      <c r="H197" s="60">
        <f>SUM(H198:H205)</f>
        <v>0</v>
      </c>
      <c r="I197" s="74">
        <f>SUM(I198:I205)</f>
        <v>843033</v>
      </c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1:19" ht="12.75">
      <c r="A198" s="53"/>
      <c r="B198" s="45"/>
      <c r="C198" s="45"/>
      <c r="D198" s="45" t="s">
        <v>172</v>
      </c>
      <c r="E198" s="38"/>
      <c r="F198" s="45"/>
      <c r="G198" s="123">
        <v>260000</v>
      </c>
      <c r="H198" s="60">
        <v>0</v>
      </c>
      <c r="I198" s="74">
        <f>H198+G198</f>
        <v>260000</v>
      </c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ht="12.75">
      <c r="A199" s="72"/>
      <c r="B199" s="45"/>
      <c r="C199" s="45"/>
      <c r="D199" s="45" t="s">
        <v>173</v>
      </c>
      <c r="E199" s="38"/>
      <c r="F199" s="45"/>
      <c r="G199" s="123">
        <v>247660</v>
      </c>
      <c r="H199" s="60">
        <v>0</v>
      </c>
      <c r="I199" s="74">
        <f>H199+G199</f>
        <v>247660</v>
      </c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1:19" ht="12.75">
      <c r="A200" s="72"/>
      <c r="B200" s="45"/>
      <c r="C200" s="45"/>
      <c r="D200" s="42" t="s">
        <v>174</v>
      </c>
      <c r="E200" s="38"/>
      <c r="F200" s="45"/>
      <c r="G200" s="123"/>
      <c r="H200" s="60"/>
      <c r="I200" s="74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1:19" ht="12" customHeight="1">
      <c r="A201" s="34"/>
      <c r="B201" s="45"/>
      <c r="C201" s="45"/>
      <c r="D201" s="42" t="s">
        <v>175</v>
      </c>
      <c r="E201" s="38"/>
      <c r="F201" s="45"/>
      <c r="G201" s="123">
        <v>30000</v>
      </c>
      <c r="H201" s="60">
        <v>0</v>
      </c>
      <c r="I201" s="74">
        <f>H201+G201</f>
        <v>30000</v>
      </c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1:19" ht="12" customHeight="1">
      <c r="A202" s="34"/>
      <c r="B202" s="45"/>
      <c r="C202" s="45"/>
      <c r="D202" s="45" t="s">
        <v>176</v>
      </c>
      <c r="E202" s="38"/>
      <c r="F202" s="45"/>
      <c r="G202" s="123">
        <v>46500</v>
      </c>
      <c r="H202" s="60">
        <v>0</v>
      </c>
      <c r="I202" s="74">
        <f>H202+G202</f>
        <v>46500</v>
      </c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ht="12.75">
      <c r="A203" s="34"/>
      <c r="B203" s="45"/>
      <c r="C203" s="45"/>
      <c r="D203" s="42" t="s">
        <v>177</v>
      </c>
      <c r="E203" s="83"/>
      <c r="F203" s="37"/>
      <c r="G203" s="123">
        <v>32984</v>
      </c>
      <c r="H203" s="60">
        <v>0</v>
      </c>
      <c r="I203" s="74">
        <f>H203+G203</f>
        <v>32984</v>
      </c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1:19" ht="12.75">
      <c r="A204" s="34"/>
      <c r="B204" s="45"/>
      <c r="C204" s="45"/>
      <c r="D204" s="42" t="s">
        <v>178</v>
      </c>
      <c r="E204" s="38"/>
      <c r="F204" s="45"/>
      <c r="G204" s="142">
        <v>7943</v>
      </c>
      <c r="H204" s="60">
        <v>0</v>
      </c>
      <c r="I204" s="74">
        <f>H204+G204</f>
        <v>7943</v>
      </c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1:19" ht="11.25" customHeight="1">
      <c r="A205" s="72"/>
      <c r="B205" s="45"/>
      <c r="C205" s="45"/>
      <c r="D205" s="42" t="s">
        <v>42</v>
      </c>
      <c r="E205" s="38"/>
      <c r="F205" s="45"/>
      <c r="G205" s="142">
        <v>217946</v>
      </c>
      <c r="H205" s="60">
        <v>0</v>
      </c>
      <c r="I205" s="74">
        <f>H205+G205</f>
        <v>217946</v>
      </c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1:19" ht="11.25" customHeight="1">
      <c r="A206" s="72"/>
      <c r="B206" s="45"/>
      <c r="C206" s="45"/>
      <c r="D206" s="42" t="s">
        <v>179</v>
      </c>
      <c r="E206" s="38"/>
      <c r="F206" s="45"/>
      <c r="G206" s="143">
        <v>20000</v>
      </c>
      <c r="H206" s="70">
        <v>0</v>
      </c>
      <c r="I206" s="71">
        <f>H206+G206</f>
        <v>20000</v>
      </c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ht="12.75" customHeight="1">
      <c r="A207" s="29">
        <v>853</v>
      </c>
      <c r="B207" s="144" t="s">
        <v>180</v>
      </c>
      <c r="C207" s="144"/>
      <c r="D207" s="144"/>
      <c r="E207" s="145"/>
      <c r="F207" s="144"/>
      <c r="G207" s="146">
        <f>G208</f>
        <v>35000</v>
      </c>
      <c r="H207" s="146">
        <f>H208</f>
        <v>0</v>
      </c>
      <c r="I207" s="147">
        <f>I208</f>
        <v>35000</v>
      </c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ht="11.25" customHeight="1">
      <c r="A208" s="72"/>
      <c r="B208" s="98">
        <v>85311</v>
      </c>
      <c r="C208" s="45"/>
      <c r="D208" s="82" t="s">
        <v>181</v>
      </c>
      <c r="E208" s="38"/>
      <c r="F208" s="45"/>
      <c r="G208" s="148">
        <f>G209</f>
        <v>35000</v>
      </c>
      <c r="H208" s="36">
        <f>H209</f>
        <v>0</v>
      </c>
      <c r="I208" s="52">
        <f>I209</f>
        <v>35000</v>
      </c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1:19" ht="11.25" customHeight="1">
      <c r="A209" s="72"/>
      <c r="B209" s="45"/>
      <c r="C209" s="45"/>
      <c r="D209" s="42" t="s">
        <v>182</v>
      </c>
      <c r="E209" s="38"/>
      <c r="F209" s="45"/>
      <c r="G209" s="149">
        <v>35000</v>
      </c>
      <c r="H209" s="70">
        <v>0</v>
      </c>
      <c r="I209" s="71">
        <f>H209+G209</f>
        <v>35000</v>
      </c>
      <c r="J209" s="150"/>
      <c r="K209" s="33"/>
      <c r="L209" s="33"/>
      <c r="M209" s="33"/>
      <c r="N209" s="33"/>
      <c r="O209" s="33"/>
      <c r="P209" s="33"/>
      <c r="Q209" s="33"/>
      <c r="R209" s="33"/>
      <c r="S209" s="33"/>
    </row>
    <row r="210" spans="1:19" ht="11.25" customHeight="1">
      <c r="A210" s="72"/>
      <c r="B210" s="45"/>
      <c r="C210" s="45"/>
      <c r="D210" s="42"/>
      <c r="E210" s="38"/>
      <c r="F210" s="45"/>
      <c r="G210" s="151"/>
      <c r="H210" s="60"/>
      <c r="I210" s="74"/>
      <c r="J210" s="33"/>
      <c r="K210" s="33"/>
      <c r="L210" s="33"/>
      <c r="M210" s="33"/>
      <c r="N210" s="33"/>
      <c r="O210" s="33"/>
      <c r="P210" s="33"/>
      <c r="Q210" s="33"/>
      <c r="R210" s="33"/>
      <c r="S210" s="33"/>
    </row>
    <row r="211" spans="1:19" ht="12.75">
      <c r="A211" s="50" t="s">
        <v>183</v>
      </c>
      <c r="B211" s="30" t="s">
        <v>184</v>
      </c>
      <c r="C211" s="30"/>
      <c r="D211" s="30"/>
      <c r="E211" s="30"/>
      <c r="F211" s="76"/>
      <c r="G211" s="31">
        <f>G212+G216</f>
        <v>1465497</v>
      </c>
      <c r="H211" s="31">
        <f>H212+H216</f>
        <v>0</v>
      </c>
      <c r="I211" s="32">
        <f>I212+I216</f>
        <v>1465497</v>
      </c>
      <c r="J211" s="33"/>
      <c r="K211" s="33"/>
      <c r="L211" s="33"/>
      <c r="M211" s="33"/>
      <c r="N211" s="33"/>
      <c r="O211" s="33"/>
      <c r="P211" s="33"/>
      <c r="Q211" s="33"/>
      <c r="R211" s="33"/>
      <c r="S211" s="33"/>
    </row>
    <row r="212" spans="1:19" ht="12.75">
      <c r="A212" s="72"/>
      <c r="B212" s="75">
        <v>85401</v>
      </c>
      <c r="C212" s="37"/>
      <c r="D212" s="37" t="s">
        <v>185</v>
      </c>
      <c r="E212" s="38"/>
      <c r="F212" s="37"/>
      <c r="G212" s="36">
        <f>SUM(G213:G215)</f>
        <v>888801</v>
      </c>
      <c r="H212" s="36">
        <f>SUM(H213:H215)</f>
        <v>0</v>
      </c>
      <c r="I212" s="52">
        <f>SUM(I213:I215)</f>
        <v>888801</v>
      </c>
      <c r="J212" s="33"/>
      <c r="K212" s="33"/>
      <c r="L212" s="33"/>
      <c r="M212" s="33"/>
      <c r="N212" s="33"/>
      <c r="O212" s="33"/>
      <c r="P212" s="33"/>
      <c r="Q212" s="33"/>
      <c r="R212" s="33"/>
      <c r="S212" s="33"/>
    </row>
    <row r="213" spans="1:19" ht="12.75">
      <c r="A213" s="72"/>
      <c r="B213" s="35"/>
      <c r="C213" s="37"/>
      <c r="D213" s="42" t="s">
        <v>177</v>
      </c>
      <c r="E213" s="38"/>
      <c r="F213" s="37"/>
      <c r="G213" s="60">
        <v>704793</v>
      </c>
      <c r="H213" s="60">
        <v>0</v>
      </c>
      <c r="I213" s="74">
        <f>H213+G213</f>
        <v>704793</v>
      </c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1:19" ht="12.75">
      <c r="A214" s="72"/>
      <c r="B214" s="35"/>
      <c r="C214" s="37"/>
      <c r="D214" s="42" t="s">
        <v>178</v>
      </c>
      <c r="E214" s="38"/>
      <c r="F214" s="37"/>
      <c r="G214" s="60">
        <v>135309</v>
      </c>
      <c r="H214" s="60">
        <v>0</v>
      </c>
      <c r="I214" s="74">
        <f>H214+G214</f>
        <v>135309</v>
      </c>
      <c r="J214" s="33"/>
      <c r="K214" s="33"/>
      <c r="L214" s="33"/>
      <c r="M214" s="33"/>
      <c r="N214" s="33"/>
      <c r="O214" s="33"/>
      <c r="P214" s="33"/>
      <c r="Q214" s="33"/>
      <c r="R214" s="33"/>
      <c r="S214" s="33"/>
    </row>
    <row r="215" spans="1:19" ht="12.75">
      <c r="A215" s="72"/>
      <c r="B215" s="35"/>
      <c r="C215" s="37"/>
      <c r="D215" s="42" t="s">
        <v>42</v>
      </c>
      <c r="E215" s="38"/>
      <c r="F215" s="37"/>
      <c r="G215" s="60">
        <v>48699</v>
      </c>
      <c r="H215" s="60">
        <v>0</v>
      </c>
      <c r="I215" s="74">
        <f>H215+G215</f>
        <v>48699</v>
      </c>
      <c r="J215" s="33"/>
      <c r="K215" s="33"/>
      <c r="L215" s="33"/>
      <c r="M215" s="33"/>
      <c r="N215" s="33"/>
      <c r="O215" s="33"/>
      <c r="P215" s="33"/>
      <c r="Q215" s="33"/>
      <c r="R215" s="33"/>
      <c r="S215" s="33"/>
    </row>
    <row r="216" spans="1:19" ht="12.75">
      <c r="A216" s="72"/>
      <c r="B216" s="75">
        <v>85415</v>
      </c>
      <c r="C216" s="37"/>
      <c r="D216" s="82" t="s">
        <v>186</v>
      </c>
      <c r="E216" s="38"/>
      <c r="F216" s="37"/>
      <c r="G216" s="36">
        <f>G217</f>
        <v>576696</v>
      </c>
      <c r="H216" s="36">
        <f>H217</f>
        <v>0</v>
      </c>
      <c r="I216" s="52">
        <f>I217</f>
        <v>576696</v>
      </c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1:19" ht="12.75">
      <c r="A217" s="72"/>
      <c r="B217" s="35"/>
      <c r="C217" s="37"/>
      <c r="D217" s="42" t="s">
        <v>69</v>
      </c>
      <c r="E217" s="38"/>
      <c r="F217" s="37"/>
      <c r="G217" s="60">
        <v>576696</v>
      </c>
      <c r="H217" s="60">
        <v>0</v>
      </c>
      <c r="I217" s="74">
        <f>H217+G217</f>
        <v>576696</v>
      </c>
      <c r="J217" s="33"/>
      <c r="K217" s="33"/>
      <c r="L217" s="33"/>
      <c r="M217" s="33"/>
      <c r="N217" s="33"/>
      <c r="O217" s="33"/>
      <c r="P217" s="33"/>
      <c r="Q217" s="33"/>
      <c r="R217" s="33"/>
      <c r="S217" s="33"/>
    </row>
    <row r="218" spans="1:19" ht="12.75">
      <c r="A218" s="50" t="s">
        <v>187</v>
      </c>
      <c r="B218" s="30" t="s">
        <v>188</v>
      </c>
      <c r="C218" s="30"/>
      <c r="D218" s="30"/>
      <c r="E218" s="30"/>
      <c r="F218" s="76"/>
      <c r="G218" s="31">
        <f>G219+G221+G223+G225+G227+G230+G234</f>
        <v>9237914</v>
      </c>
      <c r="H218" s="31">
        <f>H219+H221+H223+H225+H227+H230+H234</f>
        <v>700</v>
      </c>
      <c r="I218" s="32">
        <f>I219+I221+I223+I225+I227+I230+I234</f>
        <v>9238614</v>
      </c>
      <c r="J218" s="33"/>
      <c r="K218" s="33"/>
      <c r="L218" s="33"/>
      <c r="M218" s="33"/>
      <c r="N218" s="33"/>
      <c r="O218" s="33"/>
      <c r="P218" s="33"/>
      <c r="Q218" s="33"/>
      <c r="R218" s="33"/>
      <c r="S218" s="33"/>
    </row>
    <row r="219" spans="1:19" ht="12.75">
      <c r="A219" s="34"/>
      <c r="B219" s="75" t="s">
        <v>189</v>
      </c>
      <c r="C219" s="37"/>
      <c r="D219" s="37" t="s">
        <v>190</v>
      </c>
      <c r="E219" s="83"/>
      <c r="F219" s="37"/>
      <c r="G219" s="36">
        <f>G220</f>
        <v>3382000</v>
      </c>
      <c r="H219" s="36">
        <f>H220</f>
        <v>0</v>
      </c>
      <c r="I219" s="52">
        <f>I220</f>
        <v>3382000</v>
      </c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1:19" ht="12.75">
      <c r="A220" s="53"/>
      <c r="B220" s="75"/>
      <c r="C220" s="37"/>
      <c r="D220" s="42" t="s">
        <v>30</v>
      </c>
      <c r="E220" s="83"/>
      <c r="F220" s="84"/>
      <c r="G220" s="58">
        <v>3382000</v>
      </c>
      <c r="H220" s="58">
        <v>0</v>
      </c>
      <c r="I220" s="59">
        <f>H220+G220</f>
        <v>3382000</v>
      </c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1:19" ht="12.75">
      <c r="A221" s="34"/>
      <c r="B221" s="75" t="s">
        <v>191</v>
      </c>
      <c r="C221" s="37"/>
      <c r="D221" s="37" t="s">
        <v>192</v>
      </c>
      <c r="E221" s="83"/>
      <c r="F221" s="37"/>
      <c r="G221" s="36">
        <f>G222</f>
        <v>1999356</v>
      </c>
      <c r="H221" s="36">
        <f>H222</f>
        <v>0</v>
      </c>
      <c r="I221" s="52">
        <f>I222</f>
        <v>1999356</v>
      </c>
      <c r="J221" s="33"/>
      <c r="K221" s="33"/>
      <c r="L221" s="33"/>
      <c r="M221" s="33"/>
      <c r="N221" s="33"/>
      <c r="O221" s="33"/>
      <c r="P221" s="33"/>
      <c r="Q221" s="33"/>
      <c r="R221" s="33"/>
      <c r="S221" s="33"/>
    </row>
    <row r="222" spans="1:256" s="111" customFormat="1" ht="12.75">
      <c r="A222" s="34"/>
      <c r="B222" s="75"/>
      <c r="C222" s="37"/>
      <c r="D222" s="42" t="s">
        <v>182</v>
      </c>
      <c r="E222" s="83"/>
      <c r="F222" s="84"/>
      <c r="G222" s="58">
        <v>1999356</v>
      </c>
      <c r="H222" s="58">
        <v>0</v>
      </c>
      <c r="I222" s="59">
        <f>H222+G222</f>
        <v>1999356</v>
      </c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IQ222" s="112"/>
      <c r="IR222" s="112"/>
      <c r="IS222" s="112"/>
      <c r="IT222" s="112"/>
      <c r="IU222" s="112"/>
      <c r="IV222" s="112"/>
    </row>
    <row r="223" spans="1:19" ht="12.75">
      <c r="A223" s="34"/>
      <c r="B223" s="75" t="s">
        <v>193</v>
      </c>
      <c r="C223" s="37"/>
      <c r="D223" s="37" t="s">
        <v>194</v>
      </c>
      <c r="E223" s="83"/>
      <c r="F223" s="84"/>
      <c r="G223" s="40">
        <f>G224</f>
        <v>333720</v>
      </c>
      <c r="H223" s="40">
        <f>H224</f>
        <v>700</v>
      </c>
      <c r="I223" s="41">
        <f>I224</f>
        <v>334420</v>
      </c>
      <c r="J223" s="33"/>
      <c r="K223" s="33"/>
      <c r="L223" s="33"/>
      <c r="M223" s="33"/>
      <c r="N223" s="33"/>
      <c r="O223" s="33"/>
      <c r="P223" s="33"/>
      <c r="Q223" s="33"/>
      <c r="R223" s="33"/>
      <c r="S223" s="33"/>
    </row>
    <row r="224" spans="1:19" ht="12.75">
      <c r="A224" s="34"/>
      <c r="B224" s="75"/>
      <c r="C224" s="45"/>
      <c r="D224" s="42" t="s">
        <v>18</v>
      </c>
      <c r="E224" s="38"/>
      <c r="F224" s="56"/>
      <c r="G224" s="43">
        <v>333720</v>
      </c>
      <c r="H224" s="43">
        <v>700</v>
      </c>
      <c r="I224" s="44">
        <f>H224+G224</f>
        <v>334420</v>
      </c>
      <c r="J224" s="33"/>
      <c r="K224" s="33"/>
      <c r="L224" s="33"/>
      <c r="M224" s="33"/>
      <c r="N224" s="33"/>
      <c r="O224" s="33"/>
      <c r="P224" s="33"/>
      <c r="Q224" s="33"/>
      <c r="R224" s="33"/>
      <c r="S224" s="33"/>
    </row>
    <row r="225" spans="1:19" ht="12.75">
      <c r="A225" s="34"/>
      <c r="B225" s="75">
        <v>90004</v>
      </c>
      <c r="C225" s="45"/>
      <c r="D225" s="82" t="s">
        <v>195</v>
      </c>
      <c r="E225" s="38"/>
      <c r="F225" s="56"/>
      <c r="G225" s="40">
        <f>G226</f>
        <v>363726</v>
      </c>
      <c r="H225" s="40">
        <f>H226</f>
        <v>0</v>
      </c>
      <c r="I225" s="41">
        <f>I226</f>
        <v>363726</v>
      </c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1:19" ht="12.75">
      <c r="A226" s="34"/>
      <c r="B226" s="75"/>
      <c r="C226" s="45"/>
      <c r="D226" s="42" t="s">
        <v>18</v>
      </c>
      <c r="E226" s="38"/>
      <c r="F226" s="56"/>
      <c r="G226" s="43">
        <v>363726</v>
      </c>
      <c r="H226" s="43">
        <v>0</v>
      </c>
      <c r="I226" s="44">
        <f>H226+G226</f>
        <v>363726</v>
      </c>
      <c r="J226" s="33"/>
      <c r="K226" s="33"/>
      <c r="L226" s="33"/>
      <c r="M226" s="33"/>
      <c r="N226" s="33"/>
      <c r="O226" s="33"/>
      <c r="P226" s="33"/>
      <c r="Q226" s="33"/>
      <c r="R226" s="33"/>
      <c r="S226" s="33"/>
    </row>
    <row r="227" spans="1:19" ht="12.75">
      <c r="A227" s="34"/>
      <c r="B227" s="75" t="s">
        <v>196</v>
      </c>
      <c r="C227" s="37"/>
      <c r="D227" s="37" t="s">
        <v>197</v>
      </c>
      <c r="E227" s="38"/>
      <c r="F227" s="37"/>
      <c r="G227" s="36">
        <f>G228+G229</f>
        <v>78599</v>
      </c>
      <c r="H227" s="36">
        <f>H228+H229</f>
        <v>0</v>
      </c>
      <c r="I227" s="52">
        <f>I228+I229</f>
        <v>78599</v>
      </c>
      <c r="J227" s="33"/>
      <c r="K227" s="33"/>
      <c r="L227" s="33"/>
      <c r="M227" s="33"/>
      <c r="N227" s="33"/>
      <c r="O227" s="33"/>
      <c r="P227" s="33"/>
      <c r="Q227" s="33"/>
      <c r="R227" s="33"/>
      <c r="S227" s="33"/>
    </row>
    <row r="228" spans="1:19" ht="12.75">
      <c r="A228" s="34"/>
      <c r="B228" s="75"/>
      <c r="C228" s="37"/>
      <c r="D228" s="45" t="s">
        <v>19</v>
      </c>
      <c r="E228" s="38"/>
      <c r="F228" s="56"/>
      <c r="G228" s="43">
        <v>3238</v>
      </c>
      <c r="H228" s="43">
        <v>300</v>
      </c>
      <c r="I228" s="44">
        <f>H228+G228</f>
        <v>3538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1:19" ht="12.75">
      <c r="A229" s="53"/>
      <c r="B229" s="75"/>
      <c r="C229" s="37"/>
      <c r="D229" s="45" t="s">
        <v>18</v>
      </c>
      <c r="E229" s="38"/>
      <c r="F229" s="56"/>
      <c r="G229" s="43">
        <v>75361</v>
      </c>
      <c r="H229" s="43">
        <v>-300</v>
      </c>
      <c r="I229" s="44">
        <f>H229+G229</f>
        <v>75061</v>
      </c>
      <c r="J229" s="33"/>
      <c r="K229" s="33"/>
      <c r="L229" s="33"/>
      <c r="M229" s="33"/>
      <c r="N229" s="33"/>
      <c r="O229" s="33"/>
      <c r="P229" s="33"/>
      <c r="Q229" s="33"/>
      <c r="R229" s="33"/>
      <c r="S229" s="33"/>
    </row>
    <row r="230" spans="1:19" ht="12.75">
      <c r="A230" s="34"/>
      <c r="B230" s="75" t="s">
        <v>198</v>
      </c>
      <c r="C230" s="37"/>
      <c r="D230" s="37" t="s">
        <v>199</v>
      </c>
      <c r="E230" s="83"/>
      <c r="F230" s="37"/>
      <c r="G230" s="36">
        <f>G231+G233</f>
        <v>1929473</v>
      </c>
      <c r="H230" s="36">
        <f>H231+H233</f>
        <v>0</v>
      </c>
      <c r="I230" s="52">
        <f>I231+I233</f>
        <v>1929473</v>
      </c>
      <c r="J230" s="33"/>
      <c r="K230" s="33"/>
      <c r="L230" s="33"/>
      <c r="M230" s="33"/>
      <c r="N230" s="33"/>
      <c r="O230" s="33"/>
      <c r="P230" s="33"/>
      <c r="Q230" s="33"/>
      <c r="R230" s="33"/>
      <c r="S230" s="33"/>
    </row>
    <row r="231" spans="1:19" ht="12.75">
      <c r="A231" s="34"/>
      <c r="B231" s="75"/>
      <c r="C231" s="37"/>
      <c r="D231" s="45" t="s">
        <v>200</v>
      </c>
      <c r="E231" s="83"/>
      <c r="F231" s="37"/>
      <c r="G231" s="60">
        <f>G232</f>
        <v>1324673</v>
      </c>
      <c r="H231" s="60">
        <f>H232</f>
        <v>0</v>
      </c>
      <c r="I231" s="74">
        <f>I232</f>
        <v>1324673</v>
      </c>
      <c r="J231" s="33"/>
      <c r="K231" s="33"/>
      <c r="L231" s="33"/>
      <c r="M231" s="33"/>
      <c r="N231" s="33"/>
      <c r="O231" s="33"/>
      <c r="P231" s="33"/>
      <c r="Q231" s="33"/>
      <c r="R231" s="33"/>
      <c r="S231" s="33"/>
    </row>
    <row r="232" spans="1:19" ht="12.75">
      <c r="A232" s="34"/>
      <c r="B232" s="152"/>
      <c r="C232" s="45"/>
      <c r="D232" s="42" t="s">
        <v>18</v>
      </c>
      <c r="E232" s="38"/>
      <c r="F232" s="56"/>
      <c r="G232" s="43">
        <v>1324673</v>
      </c>
      <c r="H232" s="43">
        <v>0</v>
      </c>
      <c r="I232" s="44">
        <f>H232+G232</f>
        <v>1324673</v>
      </c>
      <c r="J232" s="33"/>
      <c r="K232" s="33"/>
      <c r="L232" s="33"/>
      <c r="M232" s="33"/>
      <c r="N232" s="33"/>
      <c r="O232" s="33"/>
      <c r="P232" s="33"/>
      <c r="Q232" s="33"/>
      <c r="R232" s="33"/>
      <c r="S232" s="33"/>
    </row>
    <row r="233" spans="1:19" ht="12.75">
      <c r="A233" s="34"/>
      <c r="B233" s="152"/>
      <c r="C233" s="45"/>
      <c r="D233" s="42" t="s">
        <v>30</v>
      </c>
      <c r="E233" s="38"/>
      <c r="F233" s="56"/>
      <c r="G233" s="58">
        <v>604800</v>
      </c>
      <c r="H233" s="58">
        <v>0</v>
      </c>
      <c r="I233" s="59">
        <f>H233+G233</f>
        <v>604800</v>
      </c>
      <c r="J233" s="33"/>
      <c r="K233" s="33"/>
      <c r="L233" s="33"/>
      <c r="M233" s="33"/>
      <c r="N233" s="33"/>
      <c r="O233" s="33"/>
      <c r="P233" s="33"/>
      <c r="Q233" s="33"/>
      <c r="R233" s="33"/>
      <c r="S233" s="33"/>
    </row>
    <row r="234" spans="1:19" ht="12.75">
      <c r="A234" s="53"/>
      <c r="B234" s="75" t="s">
        <v>201</v>
      </c>
      <c r="C234" s="37"/>
      <c r="D234" s="37" t="s">
        <v>170</v>
      </c>
      <c r="E234" s="83"/>
      <c r="F234" s="37"/>
      <c r="G234" s="36">
        <f>G235+G239</f>
        <v>1151040</v>
      </c>
      <c r="H234" s="36">
        <f>H235+H239</f>
        <v>0</v>
      </c>
      <c r="I234" s="52">
        <f>I235+I239</f>
        <v>1151040</v>
      </c>
      <c r="J234" s="33"/>
      <c r="K234" s="33"/>
      <c r="L234" s="33"/>
      <c r="M234" s="33"/>
      <c r="N234" s="33"/>
      <c r="O234" s="33"/>
      <c r="P234" s="33"/>
      <c r="Q234" s="33"/>
      <c r="R234" s="33"/>
      <c r="S234" s="33"/>
    </row>
    <row r="235" spans="1:19" ht="12.75">
      <c r="A235" s="53"/>
      <c r="B235" s="78"/>
      <c r="C235" s="45"/>
      <c r="D235" s="45" t="s">
        <v>31</v>
      </c>
      <c r="E235" s="38"/>
      <c r="F235" s="56"/>
      <c r="G235" s="43">
        <f>SUM(G236:G238)</f>
        <v>1135040</v>
      </c>
      <c r="H235" s="43">
        <f>H236+H237+H238</f>
        <v>0</v>
      </c>
      <c r="I235" s="44">
        <f>I236+I237+I238</f>
        <v>1135040</v>
      </c>
      <c r="J235" s="33"/>
      <c r="K235" s="33"/>
      <c r="L235" s="33"/>
      <c r="M235" s="33"/>
      <c r="N235" s="33"/>
      <c r="O235" s="33"/>
      <c r="P235" s="33"/>
      <c r="Q235" s="33"/>
      <c r="R235" s="33"/>
      <c r="S235" s="33"/>
    </row>
    <row r="236" spans="1:19" ht="12.75">
      <c r="A236" s="53"/>
      <c r="B236" s="78"/>
      <c r="C236" s="45"/>
      <c r="D236" s="45" t="s">
        <v>57</v>
      </c>
      <c r="E236" s="38"/>
      <c r="F236" s="56"/>
      <c r="G236" s="43">
        <v>35360</v>
      </c>
      <c r="H236" s="43">
        <v>0</v>
      </c>
      <c r="I236" s="44">
        <f>H236+G236</f>
        <v>35360</v>
      </c>
      <c r="J236" s="33"/>
      <c r="K236" s="33"/>
      <c r="L236" s="33"/>
      <c r="M236" s="33"/>
      <c r="N236" s="33"/>
      <c r="O236" s="33"/>
      <c r="P236" s="33"/>
      <c r="Q236" s="33"/>
      <c r="R236" s="33"/>
      <c r="S236" s="33"/>
    </row>
    <row r="237" spans="1:19" ht="12.75">
      <c r="A237" s="53"/>
      <c r="B237" s="78"/>
      <c r="C237" s="45"/>
      <c r="D237" s="45" t="s">
        <v>40</v>
      </c>
      <c r="E237" s="38"/>
      <c r="F237" s="56"/>
      <c r="G237" s="43">
        <v>7521</v>
      </c>
      <c r="H237" s="43">
        <v>0</v>
      </c>
      <c r="I237" s="44">
        <f>H237+G237</f>
        <v>7521</v>
      </c>
      <c r="J237" s="33"/>
      <c r="K237" s="33"/>
      <c r="L237" s="33"/>
      <c r="M237" s="33"/>
      <c r="N237" s="33"/>
      <c r="O237" s="33"/>
      <c r="P237" s="33"/>
      <c r="Q237" s="33"/>
      <c r="R237" s="33"/>
      <c r="S237" s="33"/>
    </row>
    <row r="238" spans="1:19" ht="12.75">
      <c r="A238" s="53"/>
      <c r="B238" s="78"/>
      <c r="C238" s="45"/>
      <c r="D238" s="45" t="s">
        <v>58</v>
      </c>
      <c r="E238" s="38"/>
      <c r="F238" s="56"/>
      <c r="G238" s="43">
        <v>1092159</v>
      </c>
      <c r="H238" s="43">
        <v>0</v>
      </c>
      <c r="I238" s="44">
        <f>H238+G238</f>
        <v>1092159</v>
      </c>
      <c r="J238" s="33"/>
      <c r="K238"/>
      <c r="L238"/>
      <c r="M238"/>
      <c r="N238"/>
      <c r="O238" s="33"/>
      <c r="P238" s="33"/>
      <c r="Q238" s="33"/>
      <c r="R238" s="33"/>
      <c r="S238" s="33"/>
    </row>
    <row r="239" spans="1:19" ht="12.75">
      <c r="A239" s="53"/>
      <c r="B239" s="78"/>
      <c r="C239" s="45"/>
      <c r="D239" s="42" t="s">
        <v>30</v>
      </c>
      <c r="E239" s="38"/>
      <c r="F239" s="56"/>
      <c r="G239" s="58">
        <v>16000</v>
      </c>
      <c r="H239" s="58">
        <v>0</v>
      </c>
      <c r="I239" s="59">
        <f>H239+G239</f>
        <v>16000</v>
      </c>
      <c r="J239" s="33"/>
      <c r="K239"/>
      <c r="L239" s="153"/>
      <c r="M239"/>
      <c r="N239"/>
      <c r="O239" s="33"/>
      <c r="P239" s="33"/>
      <c r="Q239" s="33"/>
      <c r="R239" s="33"/>
      <c r="S239" s="33"/>
    </row>
    <row r="240" spans="1:19" ht="12.75">
      <c r="A240" s="50" t="s">
        <v>202</v>
      </c>
      <c r="B240" s="30" t="s">
        <v>203</v>
      </c>
      <c r="C240" s="30"/>
      <c r="D240" s="30"/>
      <c r="E240" s="30"/>
      <c r="F240" s="76"/>
      <c r="G240" s="31">
        <f>G241+G246+G248+G252</f>
        <v>1822669</v>
      </c>
      <c r="H240" s="31">
        <f>H241+H246+H248+H252</f>
        <v>15000</v>
      </c>
      <c r="I240" s="32">
        <f>I241+I246+I248+I252</f>
        <v>1837669</v>
      </c>
      <c r="J240" s="33"/>
      <c r="K240"/>
      <c r="L240" s="33"/>
      <c r="M240" s="33"/>
      <c r="N240" s="33"/>
      <c r="O240" s="33"/>
      <c r="P240" s="33"/>
      <c r="Q240" s="33"/>
      <c r="R240" s="33"/>
      <c r="S240" s="33"/>
    </row>
    <row r="241" spans="1:19" ht="12.75">
      <c r="A241" s="53"/>
      <c r="B241" s="35" t="s">
        <v>204</v>
      </c>
      <c r="C241" s="37"/>
      <c r="D241" s="37" t="s">
        <v>205</v>
      </c>
      <c r="E241" s="83"/>
      <c r="F241" s="37"/>
      <c r="G241" s="36">
        <f>G242</f>
        <v>905894</v>
      </c>
      <c r="H241" s="36">
        <f>H242</f>
        <v>15000</v>
      </c>
      <c r="I241" s="52">
        <f>I242</f>
        <v>920894</v>
      </c>
      <c r="J241" s="33"/>
      <c r="K241"/>
      <c r="L241" s="33"/>
      <c r="M241" s="33"/>
      <c r="N241" s="33"/>
      <c r="O241" s="33"/>
      <c r="P241" s="33"/>
      <c r="Q241" s="33"/>
      <c r="R241" s="33"/>
      <c r="S241" s="33"/>
    </row>
    <row r="242" spans="1:19" ht="12.75">
      <c r="A242" s="53"/>
      <c r="B242" s="35"/>
      <c r="C242" s="37"/>
      <c r="D242" s="45" t="s">
        <v>163</v>
      </c>
      <c r="E242" s="38"/>
      <c r="F242" s="45"/>
      <c r="G242" s="60">
        <f>G244+G245+G243</f>
        <v>905894</v>
      </c>
      <c r="H242" s="60">
        <f>H244+H245+H243</f>
        <v>15000</v>
      </c>
      <c r="I242" s="74">
        <f>I244+I245+I243</f>
        <v>920894</v>
      </c>
      <c r="J242" s="33"/>
      <c r="K242"/>
      <c r="L242" s="33"/>
      <c r="M242" s="33"/>
      <c r="N242" s="33"/>
      <c r="O242" s="33"/>
      <c r="P242" s="33"/>
      <c r="Q242" s="33"/>
      <c r="R242" s="33"/>
      <c r="S242" s="33"/>
    </row>
    <row r="243" spans="1:19" ht="12.75">
      <c r="A243" s="53"/>
      <c r="B243" s="35"/>
      <c r="C243" s="37"/>
      <c r="D243" s="45" t="s">
        <v>40</v>
      </c>
      <c r="E243" s="38"/>
      <c r="F243" s="45"/>
      <c r="G243" s="60">
        <v>250</v>
      </c>
      <c r="H243" s="60">
        <v>0</v>
      </c>
      <c r="I243" s="74">
        <f>H243+G243</f>
        <v>250</v>
      </c>
      <c r="J243" s="33"/>
      <c r="K243"/>
      <c r="L243" s="33"/>
      <c r="M243" s="33"/>
      <c r="N243" s="33"/>
      <c r="O243" s="33"/>
      <c r="P243" s="33"/>
      <c r="Q243" s="33"/>
      <c r="R243" s="33"/>
      <c r="S243" s="33"/>
    </row>
    <row r="244" spans="1:19" ht="12.75">
      <c r="A244" s="72"/>
      <c r="B244" s="81"/>
      <c r="C244" s="45"/>
      <c r="D244" s="42" t="s">
        <v>206</v>
      </c>
      <c r="E244" s="38"/>
      <c r="F244" s="56"/>
      <c r="G244" s="60">
        <v>731000</v>
      </c>
      <c r="H244" s="60">
        <v>0</v>
      </c>
      <c r="I244" s="74">
        <f>H244+G244</f>
        <v>731000</v>
      </c>
      <c r="J244" s="33"/>
      <c r="K244"/>
      <c r="L244" s="33"/>
      <c r="M244" s="33"/>
      <c r="N244" s="33"/>
      <c r="O244" s="33"/>
      <c r="P244" s="33"/>
      <c r="Q244" s="33"/>
      <c r="R244" s="33"/>
      <c r="S244" s="33"/>
    </row>
    <row r="245" spans="1:19" ht="12.75">
      <c r="A245" s="53"/>
      <c r="B245" s="81"/>
      <c r="C245" s="45"/>
      <c r="D245" s="42" t="s">
        <v>18</v>
      </c>
      <c r="E245" s="38"/>
      <c r="F245" s="56"/>
      <c r="G245" s="60">
        <v>174644</v>
      </c>
      <c r="H245" s="60">
        <v>15000</v>
      </c>
      <c r="I245" s="74">
        <f>H245+G245</f>
        <v>189644</v>
      </c>
      <c r="J245" s="33"/>
      <c r="K245"/>
      <c r="L245" s="33"/>
      <c r="M245" s="33"/>
      <c r="N245" s="33"/>
      <c r="O245" s="33"/>
      <c r="P245" s="33"/>
      <c r="Q245" s="33"/>
      <c r="R245" s="33"/>
      <c r="S245" s="33"/>
    </row>
    <row r="246" spans="1:19" ht="12.75">
      <c r="A246" s="53"/>
      <c r="B246" s="35" t="s">
        <v>207</v>
      </c>
      <c r="C246" s="37"/>
      <c r="D246" s="37" t="s">
        <v>208</v>
      </c>
      <c r="E246" s="83"/>
      <c r="F246" s="84"/>
      <c r="G246" s="40">
        <f>G247</f>
        <v>529700</v>
      </c>
      <c r="H246" s="40">
        <f>H247</f>
        <v>0</v>
      </c>
      <c r="I246" s="41">
        <f>I247</f>
        <v>529700</v>
      </c>
      <c r="J246" s="33"/>
      <c r="K246"/>
      <c r="L246" s="33"/>
      <c r="M246" s="33"/>
      <c r="N246" s="33"/>
      <c r="O246" s="33"/>
      <c r="P246" s="33"/>
      <c r="Q246" s="33"/>
      <c r="R246" s="33"/>
      <c r="S246" s="33"/>
    </row>
    <row r="247" spans="1:19" ht="12.75">
      <c r="A247" s="53"/>
      <c r="B247" s="35"/>
      <c r="C247" s="37"/>
      <c r="D247" s="42" t="s">
        <v>206</v>
      </c>
      <c r="E247" s="126"/>
      <c r="F247" s="45"/>
      <c r="G247" s="60">
        <v>529700</v>
      </c>
      <c r="H247" s="60">
        <v>0</v>
      </c>
      <c r="I247" s="74">
        <f>H247+G247</f>
        <v>529700</v>
      </c>
      <c r="J247" s="33"/>
      <c r="K247" s="33"/>
      <c r="L247" s="33"/>
      <c r="M247" s="33"/>
      <c r="N247" s="33"/>
      <c r="O247" s="33"/>
      <c r="P247" s="33"/>
      <c r="Q247" s="33"/>
      <c r="R247" s="33"/>
      <c r="S247" s="33"/>
    </row>
    <row r="248" spans="1:19" ht="12.75">
      <c r="A248" s="53"/>
      <c r="B248" s="35" t="s">
        <v>209</v>
      </c>
      <c r="C248" s="37"/>
      <c r="D248" s="37" t="s">
        <v>210</v>
      </c>
      <c r="E248" s="83"/>
      <c r="F248" s="84"/>
      <c r="G248" s="40">
        <f>G250+G251</f>
        <v>149704</v>
      </c>
      <c r="H248" s="40">
        <f>H250+H251</f>
        <v>0</v>
      </c>
      <c r="I248" s="41">
        <f>I250+I251</f>
        <v>149704</v>
      </c>
      <c r="J248" s="33"/>
      <c r="K248" s="33"/>
      <c r="L248" s="33"/>
      <c r="M248" s="33"/>
      <c r="N248" s="33"/>
      <c r="O248" s="33"/>
      <c r="P248" s="33"/>
      <c r="Q248" s="33"/>
      <c r="R248" s="33"/>
      <c r="S248" s="33"/>
    </row>
    <row r="249" spans="1:19" ht="12.75">
      <c r="A249" s="53"/>
      <c r="B249" s="35"/>
      <c r="C249" s="37"/>
      <c r="D249" s="45" t="s">
        <v>163</v>
      </c>
      <c r="E249" s="83"/>
      <c r="F249" s="84"/>
      <c r="G249" s="43">
        <f>G250</f>
        <v>119704</v>
      </c>
      <c r="H249" s="43">
        <f>H250</f>
        <v>0</v>
      </c>
      <c r="I249" s="44">
        <f>I250</f>
        <v>119704</v>
      </c>
      <c r="J249" s="33"/>
      <c r="K249" s="33"/>
      <c r="L249" s="33"/>
      <c r="M249" s="33"/>
      <c r="N249" s="33"/>
      <c r="O249" s="33"/>
      <c r="P249" s="33"/>
      <c r="Q249" s="33"/>
      <c r="R249" s="33"/>
      <c r="S249" s="33"/>
    </row>
    <row r="250" spans="1:19" ht="12.75">
      <c r="A250" s="34"/>
      <c r="B250" s="35"/>
      <c r="C250" s="37"/>
      <c r="D250" s="42" t="s">
        <v>206</v>
      </c>
      <c r="E250" s="83"/>
      <c r="F250" s="45"/>
      <c r="G250" s="60">
        <v>119704</v>
      </c>
      <c r="H250" s="60">
        <v>0</v>
      </c>
      <c r="I250" s="74">
        <f>H250+G250</f>
        <v>119704</v>
      </c>
      <c r="J250" s="33"/>
      <c r="K250" s="33"/>
      <c r="L250" s="33"/>
      <c r="M250" s="33"/>
      <c r="N250" s="33"/>
      <c r="O250" s="33"/>
      <c r="P250" s="33"/>
      <c r="Q250" s="33"/>
      <c r="R250" s="33"/>
      <c r="S250" s="33"/>
    </row>
    <row r="251" spans="1:19" ht="12.75">
      <c r="A251" s="34"/>
      <c r="B251" s="35"/>
      <c r="C251" s="37"/>
      <c r="D251" s="42" t="s">
        <v>30</v>
      </c>
      <c r="E251" s="83"/>
      <c r="F251" s="45"/>
      <c r="G251" s="70">
        <v>30000</v>
      </c>
      <c r="H251" s="70">
        <v>0</v>
      </c>
      <c r="I251" s="71">
        <f>H251+G251</f>
        <v>30000</v>
      </c>
      <c r="J251" s="33"/>
      <c r="K251" s="33"/>
      <c r="L251" s="33"/>
      <c r="M251" s="33"/>
      <c r="N251" s="33"/>
      <c r="O251" s="33"/>
      <c r="P251" s="33"/>
      <c r="Q251" s="33"/>
      <c r="R251" s="33"/>
      <c r="S251" s="33"/>
    </row>
    <row r="252" spans="1:19" ht="12.75">
      <c r="A252" s="53"/>
      <c r="B252" s="35" t="s">
        <v>211</v>
      </c>
      <c r="C252" s="37"/>
      <c r="D252" s="37" t="s">
        <v>23</v>
      </c>
      <c r="E252" s="83"/>
      <c r="F252" s="37"/>
      <c r="G252" s="36">
        <f>G254+G255</f>
        <v>237371</v>
      </c>
      <c r="H252" s="36">
        <f>H254+H255</f>
        <v>0</v>
      </c>
      <c r="I252" s="52">
        <f>I254+I255</f>
        <v>237371</v>
      </c>
      <c r="J252" s="33"/>
      <c r="K252" s="33"/>
      <c r="L252" s="33"/>
      <c r="M252" s="33"/>
      <c r="N252" s="33"/>
      <c r="O252" s="33"/>
      <c r="P252" s="33"/>
      <c r="Q252" s="33"/>
      <c r="R252" s="33"/>
      <c r="S252" s="33"/>
    </row>
    <row r="253" spans="1:19" ht="12.75">
      <c r="A253" s="34"/>
      <c r="B253" s="78"/>
      <c r="C253" s="45"/>
      <c r="D253" s="45" t="s">
        <v>212</v>
      </c>
      <c r="E253" s="38"/>
      <c r="F253" s="56"/>
      <c r="G253" s="43"/>
      <c r="H253" s="43"/>
      <c r="I253" s="44"/>
      <c r="J253" s="33"/>
      <c r="K253" s="33"/>
      <c r="L253" s="33"/>
      <c r="M253" s="33"/>
      <c r="N253" s="33"/>
      <c r="O253" s="33"/>
      <c r="P253" s="33"/>
      <c r="Q253" s="33"/>
      <c r="R253" s="33"/>
      <c r="S253" s="33"/>
    </row>
    <row r="254" spans="1:19" ht="12.75">
      <c r="A254" s="53"/>
      <c r="B254" s="78"/>
      <c r="C254" s="45"/>
      <c r="D254" s="45" t="s">
        <v>213</v>
      </c>
      <c r="E254" s="38"/>
      <c r="F254" s="56"/>
      <c r="G254" s="43">
        <v>60900</v>
      </c>
      <c r="H254" s="43">
        <v>0</v>
      </c>
      <c r="I254" s="44">
        <f>H254+G254</f>
        <v>60900</v>
      </c>
      <c r="J254" s="33"/>
      <c r="K254" s="33"/>
      <c r="L254" s="33"/>
      <c r="M254" s="33"/>
      <c r="N254" s="33"/>
      <c r="O254" s="33"/>
      <c r="P254" s="33"/>
      <c r="Q254" s="33"/>
      <c r="R254" s="33"/>
      <c r="S254" s="33"/>
    </row>
    <row r="255" spans="1:19" ht="12.75">
      <c r="A255" s="34"/>
      <c r="B255" s="45"/>
      <c r="C255" s="45"/>
      <c r="D255" s="42" t="s">
        <v>18</v>
      </c>
      <c r="E255" s="38"/>
      <c r="F255" s="56"/>
      <c r="G255" s="43">
        <v>176471</v>
      </c>
      <c r="H255" s="43">
        <v>0</v>
      </c>
      <c r="I255" s="44">
        <f>H255+G255</f>
        <v>176471</v>
      </c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1:19" ht="12.75">
      <c r="A256" s="50">
        <v>926</v>
      </c>
      <c r="B256" s="51" t="s">
        <v>214</v>
      </c>
      <c r="C256" s="51"/>
      <c r="D256" s="51"/>
      <c r="E256" s="51"/>
      <c r="F256" s="76"/>
      <c r="G256" s="31">
        <f>G257+G263</f>
        <v>7438325</v>
      </c>
      <c r="H256" s="31">
        <f>H257+H263</f>
        <v>0</v>
      </c>
      <c r="I256" s="32">
        <f>I257+I263</f>
        <v>7438325</v>
      </c>
      <c r="J256" s="33"/>
      <c r="K256" s="33"/>
      <c r="L256" s="33"/>
      <c r="M256" s="33"/>
      <c r="N256" s="33"/>
      <c r="O256" s="33"/>
      <c r="P256" s="33"/>
      <c r="Q256" s="33"/>
      <c r="R256" s="33"/>
      <c r="S256" s="33"/>
    </row>
    <row r="257" spans="1:19" ht="12.75">
      <c r="A257" s="53"/>
      <c r="B257" s="47" t="s">
        <v>215</v>
      </c>
      <c r="C257" s="37"/>
      <c r="D257" s="37" t="s">
        <v>216</v>
      </c>
      <c r="E257" s="83"/>
      <c r="F257" s="37"/>
      <c r="G257" s="36">
        <f>G258+G262</f>
        <v>6905463</v>
      </c>
      <c r="H257" s="36">
        <f>H258+H262</f>
        <v>0</v>
      </c>
      <c r="I257" s="52">
        <f>I258+I262</f>
        <v>6905463</v>
      </c>
      <c r="J257" s="33"/>
      <c r="K257" s="33"/>
      <c r="L257" s="33"/>
      <c r="M257" s="33"/>
      <c r="N257" s="33"/>
      <c r="O257" s="33"/>
      <c r="P257" s="33"/>
      <c r="Q257" s="33"/>
      <c r="R257" s="33"/>
      <c r="S257" s="33"/>
    </row>
    <row r="258" spans="1:19" ht="12.75">
      <c r="A258" s="154"/>
      <c r="B258" s="120"/>
      <c r="C258" s="37"/>
      <c r="D258" s="45" t="s">
        <v>31</v>
      </c>
      <c r="E258" s="38"/>
      <c r="F258" s="45"/>
      <c r="G258" s="60">
        <f>G259+G260+G261</f>
        <v>986943</v>
      </c>
      <c r="H258" s="60">
        <f>H259+H260+H261</f>
        <v>0</v>
      </c>
      <c r="I258" s="74">
        <f>I259+I260+I261</f>
        <v>986943</v>
      </c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1:19" ht="12.75">
      <c r="A259" s="53"/>
      <c r="B259" s="155"/>
      <c r="C259" s="45"/>
      <c r="D259" s="45" t="s">
        <v>217</v>
      </c>
      <c r="E259" s="38"/>
      <c r="F259" s="56"/>
      <c r="G259" s="43">
        <v>249440</v>
      </c>
      <c r="H259" s="60">
        <v>0</v>
      </c>
      <c r="I259" s="74">
        <f>H259+G259</f>
        <v>249440</v>
      </c>
      <c r="J259" s="33"/>
      <c r="K259" s="33"/>
      <c r="L259" s="33"/>
      <c r="M259" s="33"/>
      <c r="N259" s="33"/>
      <c r="O259" s="33"/>
      <c r="P259" s="33"/>
      <c r="Q259" s="33"/>
      <c r="R259" s="33"/>
      <c r="S259" s="33"/>
    </row>
    <row r="260" spans="1:19" ht="12.75">
      <c r="A260" s="34"/>
      <c r="B260" s="155"/>
      <c r="C260" s="45"/>
      <c r="D260" s="45" t="s">
        <v>218</v>
      </c>
      <c r="E260" s="38"/>
      <c r="F260" s="56"/>
      <c r="G260" s="43">
        <v>67000</v>
      </c>
      <c r="H260" s="60">
        <v>0</v>
      </c>
      <c r="I260" s="74">
        <f>H260+G260</f>
        <v>67000</v>
      </c>
      <c r="J260" s="33"/>
      <c r="K260" s="33"/>
      <c r="L260" s="33"/>
      <c r="M260" s="33"/>
      <c r="N260" s="33"/>
      <c r="O260" s="33"/>
      <c r="P260" s="33"/>
      <c r="Q260" s="33"/>
      <c r="R260" s="33"/>
      <c r="S260" s="33"/>
    </row>
    <row r="261" spans="1:19" ht="12.75">
      <c r="A261" s="34"/>
      <c r="B261" s="155"/>
      <c r="C261" s="45"/>
      <c r="D261" s="45" t="s">
        <v>219</v>
      </c>
      <c r="E261" s="38"/>
      <c r="F261" s="56"/>
      <c r="G261" s="43">
        <v>670503</v>
      </c>
      <c r="H261" s="60">
        <v>0</v>
      </c>
      <c r="I261" s="74">
        <f>H261+G261</f>
        <v>670503</v>
      </c>
      <c r="J261" s="33"/>
      <c r="K261" s="33"/>
      <c r="L261" s="33"/>
      <c r="M261" s="33"/>
      <c r="N261" s="33"/>
      <c r="O261" s="33"/>
      <c r="P261" s="33"/>
      <c r="Q261" s="33"/>
      <c r="R261" s="33"/>
      <c r="S261" s="33"/>
    </row>
    <row r="262" spans="1:256" s="111" customFormat="1" ht="12.75">
      <c r="A262" s="53"/>
      <c r="B262" s="155"/>
      <c r="C262" s="45"/>
      <c r="D262" s="42" t="s">
        <v>30</v>
      </c>
      <c r="E262" s="38"/>
      <c r="F262" s="56"/>
      <c r="G262" s="58">
        <v>5918520</v>
      </c>
      <c r="H262" s="58">
        <v>0</v>
      </c>
      <c r="I262" s="59">
        <f>H262+G262</f>
        <v>5918520</v>
      </c>
      <c r="J262" s="110"/>
      <c r="K262" s="110"/>
      <c r="L262" s="156"/>
      <c r="M262" s="110"/>
      <c r="N262" s="110"/>
      <c r="O262" s="110"/>
      <c r="P262" s="110"/>
      <c r="Q262" s="110"/>
      <c r="R262" s="110"/>
      <c r="S262" s="110"/>
      <c r="IQ262" s="112"/>
      <c r="IR262" s="112"/>
      <c r="IS262" s="112"/>
      <c r="IT262" s="112"/>
      <c r="IU262" s="112"/>
      <c r="IV262" s="112"/>
    </row>
    <row r="263" spans="1:19" ht="12.75">
      <c r="A263" s="53"/>
      <c r="B263" s="157">
        <v>92605</v>
      </c>
      <c r="C263" s="37"/>
      <c r="D263" s="37" t="s">
        <v>220</v>
      </c>
      <c r="E263" s="83"/>
      <c r="F263" s="37"/>
      <c r="G263" s="36">
        <f>G264</f>
        <v>532862</v>
      </c>
      <c r="H263" s="36">
        <f>H264</f>
        <v>0</v>
      </c>
      <c r="I263" s="52">
        <f>I264</f>
        <v>532862</v>
      </c>
      <c r="J263" s="33"/>
      <c r="K263" s="33"/>
      <c r="L263" s="33"/>
      <c r="M263" s="33"/>
      <c r="N263" s="33"/>
      <c r="O263" s="33"/>
      <c r="P263" s="33"/>
      <c r="Q263" s="33"/>
      <c r="R263" s="33"/>
      <c r="S263" s="33"/>
    </row>
    <row r="264" spans="1:19" ht="12.75">
      <c r="A264" s="53"/>
      <c r="B264" s="83"/>
      <c r="C264" s="37"/>
      <c r="D264" s="45" t="s">
        <v>31</v>
      </c>
      <c r="E264" s="38"/>
      <c r="F264" s="45"/>
      <c r="G264" s="60">
        <f>SUM(G265:G270)</f>
        <v>532862</v>
      </c>
      <c r="H264" s="60">
        <f>SUM(H265:H270)</f>
        <v>0</v>
      </c>
      <c r="I264" s="74">
        <f>SUM(I265:I270)</f>
        <v>532862</v>
      </c>
      <c r="J264" s="33"/>
      <c r="K264" s="33"/>
      <c r="L264" s="33"/>
      <c r="M264" s="33"/>
      <c r="N264" s="33"/>
      <c r="O264" s="33"/>
      <c r="P264" s="33"/>
      <c r="Q264" s="33"/>
      <c r="R264" s="33"/>
      <c r="S264" s="33"/>
    </row>
    <row r="265" spans="1:19" ht="12.75">
      <c r="A265" s="53"/>
      <c r="B265" s="38"/>
      <c r="C265" s="45"/>
      <c r="D265" s="45" t="s">
        <v>221</v>
      </c>
      <c r="E265" s="38"/>
      <c r="F265" s="45"/>
      <c r="G265" s="60"/>
      <c r="H265" s="60"/>
      <c r="I265" s="74"/>
      <c r="J265" s="33"/>
      <c r="K265" s="33"/>
      <c r="L265" s="33"/>
      <c r="M265" s="33"/>
      <c r="N265" s="33"/>
      <c r="O265" s="33"/>
      <c r="P265" s="33"/>
      <c r="Q265" s="33"/>
      <c r="R265" s="33"/>
      <c r="S265" s="33"/>
    </row>
    <row r="266" spans="1:19" ht="12.75">
      <c r="A266" s="34"/>
      <c r="B266" s="38"/>
      <c r="C266" s="45"/>
      <c r="D266" s="45" t="s">
        <v>222</v>
      </c>
      <c r="E266" s="38"/>
      <c r="F266" s="45"/>
      <c r="G266" s="60">
        <v>170000</v>
      </c>
      <c r="H266" s="60">
        <v>0</v>
      </c>
      <c r="I266" s="74">
        <f>H266+G266</f>
        <v>170000</v>
      </c>
      <c r="J266" s="33"/>
      <c r="K266" s="33"/>
      <c r="L266" s="33"/>
      <c r="M266" s="33"/>
      <c r="N266" s="33"/>
      <c r="O266" s="33"/>
      <c r="P266" s="33"/>
      <c r="Q266" s="33"/>
      <c r="R266" s="33"/>
      <c r="S266" s="33"/>
    </row>
    <row r="267" spans="1:19" ht="12.75">
      <c r="A267" s="53"/>
      <c r="B267" s="38"/>
      <c r="C267" s="45"/>
      <c r="D267" s="42" t="s">
        <v>223</v>
      </c>
      <c r="E267" s="38"/>
      <c r="F267" s="45"/>
      <c r="G267" s="60">
        <v>100500</v>
      </c>
      <c r="H267" s="60">
        <v>0</v>
      </c>
      <c r="I267" s="74">
        <f>H267+G267</f>
        <v>100500</v>
      </c>
      <c r="J267" s="33"/>
      <c r="K267" s="33"/>
      <c r="L267" s="33"/>
      <c r="M267" s="33"/>
      <c r="N267" s="33"/>
      <c r="O267" s="33"/>
      <c r="P267" s="33"/>
      <c r="Q267" s="33"/>
      <c r="R267" s="33"/>
      <c r="S267" s="33"/>
    </row>
    <row r="268" spans="1:19" ht="12.75">
      <c r="A268" s="53"/>
      <c r="B268" s="38"/>
      <c r="C268" s="45"/>
      <c r="D268" s="45" t="s">
        <v>224</v>
      </c>
      <c r="E268" s="38"/>
      <c r="F268" s="45"/>
      <c r="G268" s="60"/>
      <c r="H268" s="60"/>
      <c r="I268" s="74"/>
      <c r="J268" s="33"/>
      <c r="K268" s="33"/>
      <c r="L268" s="33"/>
      <c r="M268" s="33"/>
      <c r="N268" s="33"/>
      <c r="O268" s="33"/>
      <c r="P268" s="33"/>
      <c r="Q268" s="33"/>
      <c r="R268" s="33"/>
      <c r="S268" s="33"/>
    </row>
    <row r="269" spans="1:19" ht="12.75">
      <c r="A269" s="53"/>
      <c r="B269" s="38"/>
      <c r="C269" s="45"/>
      <c r="D269" s="45" t="s">
        <v>19</v>
      </c>
      <c r="E269" s="38"/>
      <c r="F269" s="45"/>
      <c r="G269" s="158">
        <v>0</v>
      </c>
      <c r="H269" s="60">
        <v>0</v>
      </c>
      <c r="I269" s="159">
        <f>H269+G269</f>
        <v>0</v>
      </c>
      <c r="J269" s="110"/>
      <c r="K269" s="33"/>
      <c r="L269" s="33"/>
      <c r="M269" s="33"/>
      <c r="N269" s="33"/>
      <c r="O269" s="33"/>
      <c r="P269" s="33"/>
      <c r="Q269" s="33"/>
      <c r="R269" s="33"/>
      <c r="S269" s="33"/>
    </row>
    <row r="270" spans="1:19" ht="12.75">
      <c r="A270" s="53"/>
      <c r="B270" s="38"/>
      <c r="C270" s="45"/>
      <c r="D270" s="42" t="s">
        <v>225</v>
      </c>
      <c r="E270" s="38"/>
      <c r="F270" s="56"/>
      <c r="G270" s="43">
        <v>262362</v>
      </c>
      <c r="H270" s="43">
        <v>0</v>
      </c>
      <c r="I270" s="44">
        <f>H270+G270</f>
        <v>262362</v>
      </c>
      <c r="J270" s="33"/>
      <c r="K270" s="33"/>
      <c r="L270" s="33"/>
      <c r="M270" s="33"/>
      <c r="N270" s="33"/>
      <c r="O270" s="33"/>
      <c r="P270" s="33"/>
      <c r="Q270" s="33"/>
      <c r="R270" s="33"/>
      <c r="S270" s="33"/>
    </row>
    <row r="271" spans="1:19" ht="12.75">
      <c r="A271" s="160"/>
      <c r="B271" s="161"/>
      <c r="C271" s="161"/>
      <c r="D271" s="162"/>
      <c r="E271" s="161"/>
      <c r="F271" s="163"/>
      <c r="G271" s="164"/>
      <c r="H271" s="165"/>
      <c r="I271" s="166"/>
      <c r="J271" s="33"/>
      <c r="K271" s="33"/>
      <c r="L271" s="33"/>
      <c r="M271" s="33"/>
      <c r="N271" s="33"/>
      <c r="O271" s="33"/>
      <c r="P271" s="33"/>
      <c r="Q271" s="33"/>
      <c r="R271" s="33"/>
      <c r="S271" s="33"/>
    </row>
    <row r="272" spans="1:19" ht="12.75">
      <c r="A272" s="167"/>
      <c r="B272" s="168"/>
      <c r="C272" s="168"/>
      <c r="D272" s="169" t="s">
        <v>226</v>
      </c>
      <c r="E272" s="170"/>
      <c r="F272" s="171"/>
      <c r="G272" s="172">
        <f>G10+G18+G25+G37+G40+G60+G72+G89+G99+G103+G108+G145+G157+G218+G240+G256+G211+G207</f>
        <v>101358644</v>
      </c>
      <c r="H272" s="172">
        <f>H10+H18+H25+H37+H40+H60+H72+H89+H99+H103+H108+H145+H157+H218+H240+H256+H211+H207</f>
        <v>-573779</v>
      </c>
      <c r="I272" s="172">
        <f>I10+I18+I25+I37+I40+I60+I72+I89+I99+I103+I108+I145+I157+I218+I240+I256+I211+I207</f>
        <v>100784865</v>
      </c>
      <c r="J272" s="33"/>
      <c r="K272" s="33"/>
      <c r="L272" s="156"/>
      <c r="M272" s="156"/>
      <c r="N272" s="33"/>
      <c r="O272" s="33"/>
      <c r="P272" s="33"/>
      <c r="Q272" s="33"/>
      <c r="R272" s="33"/>
      <c r="S272" s="33"/>
    </row>
    <row r="273" spans="10:19" ht="12.75">
      <c r="J273" s="33"/>
      <c r="K273" s="33"/>
      <c r="L273" s="156"/>
      <c r="M273" s="156"/>
      <c r="N273" s="33"/>
      <c r="O273" s="33"/>
      <c r="P273" s="33"/>
      <c r="Q273" s="33"/>
      <c r="R273" s="33"/>
      <c r="S273" s="33"/>
    </row>
    <row r="274" spans="10:19" ht="12.75">
      <c r="J274" s="33"/>
      <c r="K274" s="33"/>
      <c r="L274" s="33"/>
      <c r="M274" s="33"/>
      <c r="N274" s="33"/>
      <c r="O274" s="33"/>
      <c r="P274" s="33"/>
      <c r="Q274" s="33"/>
      <c r="R274" s="33"/>
      <c r="S274" s="33"/>
    </row>
    <row r="275" spans="10:19" ht="12.75">
      <c r="J275" s="33"/>
      <c r="K275" s="33"/>
      <c r="L275" s="33"/>
      <c r="M275" s="33"/>
      <c r="N275" s="33"/>
      <c r="O275" s="33"/>
      <c r="P275" s="33"/>
      <c r="Q275" s="33"/>
      <c r="R275" s="33"/>
      <c r="S275" s="33"/>
    </row>
    <row r="276" spans="10:15" ht="12.75">
      <c r="J276" s="33"/>
      <c r="K276" s="33"/>
      <c r="L276" s="33"/>
      <c r="M276" s="33"/>
      <c r="N276" s="33"/>
      <c r="O276" s="33"/>
    </row>
    <row r="277" spans="10:15" ht="12.75">
      <c r="J277" s="33"/>
      <c r="K277" s="33"/>
      <c r="L277" s="33"/>
      <c r="M277" s="33"/>
      <c r="N277" s="33"/>
      <c r="O277" s="33"/>
    </row>
    <row r="278" spans="10:15" ht="12.75">
      <c r="J278" s="33"/>
      <c r="K278" s="33"/>
      <c r="L278" s="33"/>
      <c r="M278" s="33"/>
      <c r="N278" s="33"/>
      <c r="O278" s="33"/>
    </row>
    <row r="279" spans="10:15" ht="12.75">
      <c r="J279" s="33"/>
      <c r="K279" s="33"/>
      <c r="L279" s="33"/>
      <c r="M279" s="33"/>
      <c r="N279" s="33"/>
      <c r="O279" s="33"/>
    </row>
    <row r="280" spans="10:15" ht="12.75">
      <c r="J280" s="33"/>
      <c r="K280" s="33"/>
      <c r="L280" s="33"/>
      <c r="M280" s="33"/>
      <c r="N280" s="33"/>
      <c r="O280" s="33"/>
    </row>
    <row r="281" spans="10:15" ht="12.75">
      <c r="J281" s="33"/>
      <c r="K281" s="33"/>
      <c r="L281" s="33"/>
      <c r="M281" s="33"/>
      <c r="N281" s="33"/>
      <c r="O281" s="33"/>
    </row>
    <row r="282" spans="10:15" ht="12.75">
      <c r="J282" s="33"/>
      <c r="K282" s="33"/>
      <c r="L282" s="33"/>
      <c r="M282" s="33"/>
      <c r="N282" s="33"/>
      <c r="O282" s="33"/>
    </row>
    <row r="283" spans="10:15" ht="12.75">
      <c r="J283" s="33"/>
      <c r="K283" s="33"/>
      <c r="L283" s="33"/>
      <c r="M283" s="33"/>
      <c r="N283" s="33"/>
      <c r="O283" s="33"/>
    </row>
    <row r="284" spans="10:15" ht="12.75">
      <c r="J284" s="33"/>
      <c r="K284" s="33"/>
      <c r="L284" s="33"/>
      <c r="M284" s="33"/>
      <c r="N284" s="33"/>
      <c r="O284" s="33"/>
    </row>
    <row r="285" spans="10:15" ht="12.75">
      <c r="J285" s="33"/>
      <c r="K285" s="33"/>
      <c r="L285" s="33"/>
      <c r="M285" s="33"/>
      <c r="N285" s="33"/>
      <c r="O285" s="33"/>
    </row>
    <row r="286" spans="10:15" ht="12.75">
      <c r="J286" s="33"/>
      <c r="K286" s="33"/>
      <c r="L286" s="33"/>
      <c r="M286" s="33"/>
      <c r="N286" s="33"/>
      <c r="O286" s="33"/>
    </row>
    <row r="287" spans="10:15" ht="12.75">
      <c r="J287" s="33"/>
      <c r="K287" s="33"/>
      <c r="L287" s="33"/>
      <c r="M287" s="33"/>
      <c r="N287" s="33"/>
      <c r="O287" s="33"/>
    </row>
    <row r="288" spans="10:15" ht="12.75">
      <c r="J288" s="33"/>
      <c r="K288" s="33"/>
      <c r="L288" s="33"/>
      <c r="M288" s="33"/>
      <c r="N288" s="33"/>
      <c r="O288" s="33"/>
    </row>
    <row r="289" spans="10:15" ht="12.75">
      <c r="J289" s="33"/>
      <c r="K289" s="33"/>
      <c r="L289" s="33"/>
      <c r="M289" s="33"/>
      <c r="N289" s="33"/>
      <c r="O289" s="33"/>
    </row>
    <row r="290" spans="10:15" ht="12.75">
      <c r="J290" s="33"/>
      <c r="K290" s="33"/>
      <c r="L290" s="33"/>
      <c r="M290" s="33"/>
      <c r="N290" s="33"/>
      <c r="O290" s="33"/>
    </row>
    <row r="291" spans="10:15" ht="12.75">
      <c r="J291" s="33"/>
      <c r="K291" s="33"/>
      <c r="L291" s="33"/>
      <c r="M291" s="33"/>
      <c r="N291" s="33"/>
      <c r="O291" s="33"/>
    </row>
    <row r="292" spans="10:15" ht="12.75">
      <c r="J292" s="33"/>
      <c r="K292" s="33"/>
      <c r="L292" s="33"/>
      <c r="M292" s="33"/>
      <c r="N292" s="33"/>
      <c r="O292" s="33"/>
    </row>
    <row r="293" spans="10:15" ht="12.75">
      <c r="J293" s="33"/>
      <c r="K293" s="33"/>
      <c r="L293" s="33"/>
      <c r="M293" s="33"/>
      <c r="N293" s="33"/>
      <c r="O293" s="33"/>
    </row>
    <row r="294" spans="10:15" ht="12.75">
      <c r="J294" s="33"/>
      <c r="K294" s="33"/>
      <c r="L294" s="33"/>
      <c r="M294" s="33"/>
      <c r="N294" s="33"/>
      <c r="O294" s="33"/>
    </row>
    <row r="295" spans="10:15" ht="12.75">
      <c r="J295" s="33"/>
      <c r="K295" s="33"/>
      <c r="L295" s="33"/>
      <c r="M295" s="33"/>
      <c r="N295" s="33"/>
      <c r="O295" s="33"/>
    </row>
    <row r="296" spans="10:15" ht="12.75">
      <c r="J296" s="33"/>
      <c r="K296" s="33"/>
      <c r="L296" s="33"/>
      <c r="M296" s="33"/>
      <c r="N296" s="33"/>
      <c r="O296" s="33"/>
    </row>
    <row r="297" spans="10:15" ht="12.75">
      <c r="J297" s="33"/>
      <c r="K297" s="33"/>
      <c r="L297" s="33"/>
      <c r="M297" s="33"/>
      <c r="N297" s="33"/>
      <c r="O297" s="33"/>
    </row>
    <row r="298" spans="10:15" ht="12.75">
      <c r="J298" s="33"/>
      <c r="K298" s="33"/>
      <c r="L298" s="33"/>
      <c r="M298" s="33"/>
      <c r="N298" s="33"/>
      <c r="O298" s="33"/>
    </row>
    <row r="299" spans="10:15" ht="12.75">
      <c r="J299" s="33"/>
      <c r="K299" s="33"/>
      <c r="L299" s="33"/>
      <c r="M299" s="33"/>
      <c r="N299" s="33"/>
      <c r="O299" s="33"/>
    </row>
    <row r="300" spans="10:15" ht="12.75">
      <c r="J300" s="33"/>
      <c r="K300" s="33"/>
      <c r="L300" s="33"/>
      <c r="M300" s="33"/>
      <c r="N300" s="33"/>
      <c r="O300" s="33"/>
    </row>
    <row r="301" spans="10:15" ht="12.75">
      <c r="J301" s="33"/>
      <c r="K301" s="33"/>
      <c r="L301" s="33"/>
      <c r="M301" s="33"/>
      <c r="N301" s="33"/>
      <c r="O301" s="33"/>
    </row>
    <row r="302" spans="10:15" ht="12.75">
      <c r="J302" s="33"/>
      <c r="K302" s="33"/>
      <c r="L302" s="33"/>
      <c r="M302" s="33"/>
      <c r="N302" s="33"/>
      <c r="O302" s="33"/>
    </row>
    <row r="303" spans="10:15" ht="12.75">
      <c r="J303" s="33"/>
      <c r="K303" s="33"/>
      <c r="L303" s="33"/>
      <c r="M303" s="33"/>
      <c r="N303" s="33"/>
      <c r="O303" s="33"/>
    </row>
    <row r="304" spans="10:15" ht="12.75">
      <c r="J304" s="33"/>
      <c r="K304" s="33"/>
      <c r="L304" s="33"/>
      <c r="M304" s="33"/>
      <c r="N304" s="33"/>
      <c r="O304" s="33"/>
    </row>
    <row r="305" spans="10:15" ht="12.75">
      <c r="J305" s="33"/>
      <c r="K305" s="33"/>
      <c r="L305" s="33"/>
      <c r="M305" s="33"/>
      <c r="N305" s="33"/>
      <c r="O305" s="33"/>
    </row>
  </sheetData>
  <mergeCells count="21">
    <mergeCell ref="B10:E10"/>
    <mergeCell ref="B18:E18"/>
    <mergeCell ref="B25:E25"/>
    <mergeCell ref="B37:E37"/>
    <mergeCell ref="B40:E40"/>
    <mergeCell ref="B59:F59"/>
    <mergeCell ref="B60:E60"/>
    <mergeCell ref="B72:E72"/>
    <mergeCell ref="B87:E87"/>
    <mergeCell ref="B88:E88"/>
    <mergeCell ref="B89:E89"/>
    <mergeCell ref="B99:E99"/>
    <mergeCell ref="B103:E103"/>
    <mergeCell ref="B108:E108"/>
    <mergeCell ref="B145:E145"/>
    <mergeCell ref="B157:E157"/>
    <mergeCell ref="B207:D207"/>
    <mergeCell ref="B211:E211"/>
    <mergeCell ref="B218:E218"/>
    <mergeCell ref="B240:E240"/>
    <mergeCell ref="B256:E256"/>
  </mergeCells>
  <printOptions/>
  <pageMargins left="0.5902777777777778" right="0.5118055555555556" top="0.5902777777777778" bottom="0.5902777777777778" header="0.5118055555555556" footer="0.5118055555555556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Kościański</dc:creator>
  <cp:keywords/>
  <dc:description/>
  <cp:lastModifiedBy>Kościański</cp:lastModifiedBy>
  <cp:lastPrinted>2007-12-20T09:46:58Z</cp:lastPrinted>
  <dcterms:created xsi:type="dcterms:W3CDTF">2005-02-06T12:45:29Z</dcterms:created>
  <dcterms:modified xsi:type="dcterms:W3CDTF">2006-04-19T17:56:40Z</dcterms:modified>
  <cp:category/>
  <cp:version/>
  <cp:contentType/>
  <cp:contentStatus/>
  <cp:revision>1</cp:revision>
</cp:coreProperties>
</file>