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6" activeTab="0"/>
  </bookViews>
  <sheets>
    <sheet name="dochody" sheetId="1" r:id="rId1"/>
  </sheets>
  <definedNames>
    <definedName name="_xlnm.Print_Area" localSheetId="0">'dochody'!$A$1:$G$202</definedName>
    <definedName name="Excel_BuiltIn_Print_Area_1_1">'dochody'!$A$3:$G$202</definedName>
    <definedName name="Excel_BuiltIn_Print_Area_1_1_1">'dochody'!$A$3:$E$202</definedName>
    <definedName name="Excel_BuiltIn_Print_Area_1_1_1_1">'dochody'!$A$3:$D$202</definedName>
    <definedName name="Excel_BuiltIn_Print_Area_1_1_1_1_1">'dochody'!$A$3:$D$202</definedName>
  </definedNames>
  <calcPr fullCalcOnLoad="1" iterate="1" iterateCount="50" iterateDelta="0"/>
</workbook>
</file>

<file path=xl/sharedStrings.xml><?xml version="1.0" encoding="utf-8"?>
<sst xmlns="http://schemas.openxmlformats.org/spreadsheetml/2006/main" count="336" uniqueCount="223">
  <si>
    <t>ZAŁĄCZNIK NR 1 DO UCHWAŁY NR XI/156/2007 RADY MIEJSKIEJ WE WRZEŚNI Z DNIA 28 GRUDNIA  2007 R.</t>
  </si>
  <si>
    <t>W ZAŁĄCZNIKU NR 1 DO UCHWAŁY NR IV/37/06  RADY MIEJSKIEJ WE WRZEŚNI Z DNIA 28 GRUDNIA 2006 R.</t>
  </si>
  <si>
    <t>WPROWADZA SIĘ ZMIANY:</t>
  </si>
  <si>
    <t xml:space="preserve"> DZIAŁ</t>
  </si>
  <si>
    <t>PLAN</t>
  </si>
  <si>
    <r>
      <t xml:space="preserve"> </t>
    </r>
    <r>
      <rPr>
        <b/>
        <sz val="6"/>
        <color indexed="8"/>
        <rFont val="Verdana"/>
        <family val="2"/>
      </rPr>
      <t>ROZDZ.</t>
    </r>
  </si>
  <si>
    <t xml:space="preserve">       T R E Ś Ć</t>
  </si>
  <si>
    <t>PRZED</t>
  </si>
  <si>
    <t>ZMIANY</t>
  </si>
  <si>
    <t>PO</t>
  </si>
  <si>
    <t xml:space="preserve"> §</t>
  </si>
  <si>
    <t>ZMIANĄ</t>
  </si>
  <si>
    <t>ZMIANIE</t>
  </si>
  <si>
    <t>010</t>
  </si>
  <si>
    <t>ROLNICTWO I ŁOWIECTWO</t>
  </si>
  <si>
    <t>01095</t>
  </si>
  <si>
    <t>POZOSTAŁA DZIAŁALNOŚĆ</t>
  </si>
  <si>
    <t xml:space="preserve"> </t>
  </si>
  <si>
    <t>§ 0750</t>
  </si>
  <si>
    <t>DOCHODY Z NAJMU I DZIERŻAWY SKŁADNIKÓW MAJĄTKOWYCH SKARBU PAŃSTWA,</t>
  </si>
  <si>
    <t xml:space="preserve"> JEDNOSTEK SAMORZĄDU TERYTORIALNEGO LUB INNYCH JEDNOSTEK ZALICZANYCH</t>
  </si>
  <si>
    <r>
      <t xml:space="preserve"> </t>
    </r>
    <r>
      <rPr>
        <sz val="6"/>
        <rFont val="Verdana"/>
        <family val="2"/>
      </rPr>
      <t>DO SEKTORA FINANSÓW PUBLICZNYCH ORAZ INNYCH UMÓW O PODOBNYCH CHARAKT.</t>
    </r>
  </si>
  <si>
    <t>§ 2010</t>
  </si>
  <si>
    <t>DOTACJE CELOWE OTRZYMANE Z BUDŻETU PAŃSTWA NA REALIZACJĘ ZADAŃ</t>
  </si>
  <si>
    <r>
      <t xml:space="preserve"> </t>
    </r>
    <r>
      <rPr>
        <sz val="6"/>
        <rFont val="Verdana"/>
        <family val="2"/>
      </rPr>
      <t>BIEŻĄCYCH Z ZAKRESU ADMINISTR. RZĄDOWEJ ZLECONYCH GMINOM USTAWAMI</t>
    </r>
  </si>
  <si>
    <t>600</t>
  </si>
  <si>
    <t>TRANSPORT I ŁĄCZNOŚĆ</t>
  </si>
  <si>
    <t>60014</t>
  </si>
  <si>
    <t>DROGI PUBLICZNE POWIATOWE</t>
  </si>
  <si>
    <t>§ 2320</t>
  </si>
  <si>
    <t>DOTACJE CELOWE OTRZYMANE Z POWIATU NA ZADANIA BIEŻĄCE REALIZOWANE</t>
  </si>
  <si>
    <t>NA PODSTAWIE POROZUMIEŃ (UMÓW) MIĘDZY JEDNOSTKAMI SAMORZĄDU TERYTORIALNEGO</t>
  </si>
  <si>
    <t>(ZADANIE REALIZOWANE  W RAMACH POROZUMIENIA Z POWIATEM WRZESIŃSKIM)</t>
  </si>
  <si>
    <t xml:space="preserve">DROGI PUBLICZNE GMINNE </t>
  </si>
  <si>
    <t>§ 6260</t>
  </si>
  <si>
    <t>DOTACJE OTRZYMANE Z FUNDUSZY CELOWYCH NA FINANSOWANIE LUB DOFINANSOWANIE  KOSZTÓW REALIZACJI</t>
  </si>
  <si>
    <t>INWESTYCJI I ZAKUPÓW INWESTYCYJNYCH JEDNOSTEK SEKTORA FINANSÓW PUBLICZNYCH</t>
  </si>
  <si>
    <t>700</t>
  </si>
  <si>
    <t>GOSPODARKA MIESZKANIOWA</t>
  </si>
  <si>
    <t>70005</t>
  </si>
  <si>
    <t>GOSPODARKA GRUNTAMI I NIERUCHOMOŚCIAMI</t>
  </si>
  <si>
    <t>§ 0470</t>
  </si>
  <si>
    <t>WPŁYWY Z OPŁAT ZA ZARZĄD, UŻYTKOWANIE I UŻYTK. WIECZYSTE NIERUCHOMOŚCI</t>
  </si>
  <si>
    <t>§ 0690</t>
  </si>
  <si>
    <t>WPŁYWY Z RÓŻNYCH OPŁAT</t>
  </si>
  <si>
    <t>§ 0760</t>
  </si>
  <si>
    <t>WPŁYWY Z TYTUŁU  PRZEKSZTAŁCENIA PRAWA UŻYTKOWANIA WIECZYSTEGO PRZYSŁUGUJĄCEGO OSOBOM FIZYCZNYM</t>
  </si>
  <si>
    <t xml:space="preserve">W PRAWO WŁASNOŚCI </t>
  </si>
  <si>
    <t>§ 0770</t>
  </si>
  <si>
    <t>WPŁATY Z TYTUŁU ODPŁATNEGO NABYCIA PRAWA WŁASNOŚCI NIERUCHOMOŚCI</t>
  </si>
  <si>
    <t>ORAZ PRAWA UŻYTKOWANIA WIECZYSTEGO NIERUCHOMOŚCI</t>
  </si>
  <si>
    <t>§ 0910</t>
  </si>
  <si>
    <t>ODSETKI OD NIETERMINOWYCH WPŁAT Z TYTUŁU  PODATKÓW I OPŁAT</t>
  </si>
  <si>
    <t>§ 0920</t>
  </si>
  <si>
    <t xml:space="preserve">POZOSTAŁE ODSETKI </t>
  </si>
  <si>
    <t>§ 0970</t>
  </si>
  <si>
    <t>WPŁYWY Z RÓŻNYCH DOCHODÓW</t>
  </si>
  <si>
    <t xml:space="preserve">DZIAŁALNOŚĆ USŁUGOWA </t>
  </si>
  <si>
    <t>PLANY ZAGOSPODAROWANIA PRZESTRZENNEGO</t>
  </si>
  <si>
    <t>§ 0960</t>
  </si>
  <si>
    <t>OTRZYMANE SPADKI, ZAPISY I DAROWIZNY W POSTACI PIENIĘŻNEJ</t>
  </si>
  <si>
    <t>750</t>
  </si>
  <si>
    <t>ADMINISTRACJA PUBLICZNA</t>
  </si>
  <si>
    <t>75011</t>
  </si>
  <si>
    <t>URZĘDY WOJEWÓDZKIE</t>
  </si>
  <si>
    <t>§ 2360</t>
  </si>
  <si>
    <t xml:space="preserve">DOCHODY JEDNOSTEK SAMORZĄDU TERYTORIALNEGO ZWIĄZANE Z REALIZACJĄ ZADAŃ </t>
  </si>
  <si>
    <t xml:space="preserve"> Z ZAKRESU ADMINISTRACJI RZĄDOWEJ ORAZ INNYCH ZADAŃ ZLECONYCH USTAWAMI</t>
  </si>
  <si>
    <t>75023</t>
  </si>
  <si>
    <t>URZĄD MIASTA I GMINY</t>
  </si>
  <si>
    <t>§ 0830</t>
  </si>
  <si>
    <t>WPŁYWY Z USŁUG</t>
  </si>
  <si>
    <t xml:space="preserve">WPŁYWY Z RÓŻNYCH DOCHODÓW </t>
  </si>
  <si>
    <t>PROMOCJA JEDNOSTEK  SAMORZADU TERYTORIALNEGO</t>
  </si>
  <si>
    <t xml:space="preserve">POZOSTAŁA DZIAŁALNOŚĆ </t>
  </si>
  <si>
    <t>§ 0590</t>
  </si>
  <si>
    <t>WPŁYWY Z OPŁAT ZA KONCESJE I LICENCJE</t>
  </si>
  <si>
    <t>751</t>
  </si>
  <si>
    <t>URZĘDY NACZELNYCH ORGANÓW WŁADZY PAŃSTWOWEJ,</t>
  </si>
  <si>
    <t>KONTROLI I OCHRONY PRAWA ORAZ SĄDOWNICTWA</t>
  </si>
  <si>
    <t>75101</t>
  </si>
  <si>
    <t>URZĘDY NACZELNYCH ORGANÓW WŁADZY PAŃSTWOWEJ, KONTROLI</t>
  </si>
  <si>
    <t xml:space="preserve"> I OCHRONY PRAWA</t>
  </si>
  <si>
    <t>BIEŻĄCYCH Z ZAKRESU ADMINISTRACJI RZĄDOWEJ ZLECONYCH GMINIE USTAWAMI</t>
  </si>
  <si>
    <t>WYBORY DO SEJMU I SENATU</t>
  </si>
  <si>
    <t>754</t>
  </si>
  <si>
    <t>BEZPIECZEŃSTWO PUBLICZNE I OCHRONA PRZECIWPOŻAROWA</t>
  </si>
  <si>
    <t>75416</t>
  </si>
  <si>
    <t>STRAŻ MIEJSKA</t>
  </si>
  <si>
    <t>§ 0570</t>
  </si>
  <si>
    <t>GRZYWNY, MANDATY I INNE KARY PIENIĘŻNE OD LUDNOŚCI</t>
  </si>
  <si>
    <t>756</t>
  </si>
  <si>
    <t>DOCHODY OD OSÓB PRAWNYCH, OD OSÓB FIZYCZNYCH I OD INNYCH</t>
  </si>
  <si>
    <t>JEDNOSTEK NIE POSIADAJĄCYCH OSOBOWOŚCI PRAWNEJ</t>
  </si>
  <si>
    <t>ORAZ WYDATKI ZWIĄZANE Z ICH POBOREM</t>
  </si>
  <si>
    <t>75601</t>
  </si>
  <si>
    <t>WPŁYWY Z PODATKU DOCHODOWEGO OD OSÓB FIZYCZNYCH</t>
  </si>
  <si>
    <t>§ 0350</t>
  </si>
  <si>
    <t>PODATEK OD DZIAŁALNOŚCI GOSP. OPŁACANY W FORMIE KARTY PODATKOWEJ</t>
  </si>
  <si>
    <t>75615</t>
  </si>
  <si>
    <t>WPŁYWY Z PODATKU ROLNEGO, PODATKU LEŚNEGO, PODATKU OD CZYNNOŚCI</t>
  </si>
  <si>
    <t xml:space="preserve">CYWILNOPRAWNYCH, PODATKÓW I OPŁAT LOKALNYCH OD OSÓB PRAWNYCH </t>
  </si>
  <si>
    <t>I INNYCH JEDNOSTEK ORGANIZACYJNYCH</t>
  </si>
  <si>
    <t>§ 0310</t>
  </si>
  <si>
    <t>PODATEK OD NIERUCHOMOŚCI</t>
  </si>
  <si>
    <t>§ 0320</t>
  </si>
  <si>
    <t>PODATEK ROLNY</t>
  </si>
  <si>
    <t>§ 0330</t>
  </si>
  <si>
    <t>PODATEK LEŚNY</t>
  </si>
  <si>
    <t>§ 0340</t>
  </si>
  <si>
    <t>PODATEK OD ŚRODKÓW TRANSPORTOWYCH</t>
  </si>
  <si>
    <t>§ 0500</t>
  </si>
  <si>
    <t>PODATEK OD CZYNNOŚCI CYWILNOPRAWNYCH</t>
  </si>
  <si>
    <t>§ 2680</t>
  </si>
  <si>
    <t>REKOMPENSATY UTRACONYCH DOCHODÓW W PODATKACH I OPŁATACH LOKALNYCH</t>
  </si>
  <si>
    <t xml:space="preserve">WPŁYWY Z PODATKU ROLNEGO, PODATKU LEŚNEGO, PODATKU OD SPADKÓW I </t>
  </si>
  <si>
    <t xml:space="preserve">DAROWIZN, PODATKU OD CZYNNOŚCI CYWILNOPRAWNYCH ORAZ PODATKÓW </t>
  </si>
  <si>
    <t>I OPŁAT LOKALNYCH OD OSÓB FIZYCZNYCH</t>
  </si>
  <si>
    <t>§ 0360</t>
  </si>
  <si>
    <t>PODATEK OD SPADKÓW I DAROWIZN</t>
  </si>
  <si>
    <t>§ 0370</t>
  </si>
  <si>
    <t>PODATEK OD POSIADANIA PSÓW</t>
  </si>
  <si>
    <t>§ 0430</t>
  </si>
  <si>
    <t>WPŁYWY Z OPŁATY TARGOWEJ</t>
  </si>
  <si>
    <t>75618</t>
  </si>
  <si>
    <t xml:space="preserve">WPŁYWY Z INNYCH OPŁAT STANOWIĄCYCH DOCHODY JEDNOSTEK </t>
  </si>
  <si>
    <t>SAMORZĄDU TERYTORIALNEGO NA PODSTAWIE USTAW</t>
  </si>
  <si>
    <t>§ 0410</t>
  </si>
  <si>
    <t>WPŁYWY Z OPŁATY SKARBOWEJ</t>
  </si>
  <si>
    <t>§ 0480</t>
  </si>
  <si>
    <t>WPŁYWY Z OPŁAT ZA ZEZWOLENIA NA SPRZEDAŻ ALKOHOLU</t>
  </si>
  <si>
    <t>§ 0490</t>
  </si>
  <si>
    <t xml:space="preserve">WPŁYWY Z INNYCH LOKALNYCH OPŁAT POBIERANE PRZEZ JEDNOSTKI SAMORZĄDU </t>
  </si>
  <si>
    <t>TERYTORIALNEGO NA PODSTAWIE ODRĘBNYCH USTAW</t>
  </si>
  <si>
    <t>75621</t>
  </si>
  <si>
    <t>UDZIAŁY GMINY W PODATKACH STANOWIĄCYCH DOCHÓD BUDŻETU PAŃSTWA</t>
  </si>
  <si>
    <t>§ 0010</t>
  </si>
  <si>
    <t>PODATEK DOCHODOWY OD OSÓB FIZYCZNYCH</t>
  </si>
  <si>
    <t>§ 0020</t>
  </si>
  <si>
    <t>PODATEK DOCHODOWY OD OSÓB PRAWNYCH</t>
  </si>
  <si>
    <t>758</t>
  </si>
  <si>
    <t>RÓŻNE ROZLICZENIA</t>
  </si>
  <si>
    <t>75801</t>
  </si>
  <si>
    <t>CZĘŚĆ OŚWIATOWA SUBWENCJI OGÓLNEJ DLA GMINY</t>
  </si>
  <si>
    <t>§ 2920</t>
  </si>
  <si>
    <t>SUBWENCJE OGÓLNE Z BUDŻETU PAŃSTWA</t>
  </si>
  <si>
    <t>75807</t>
  </si>
  <si>
    <t>CZĘŚĆ WYRÓWNAWCZA SUBWENCJI OGÓLNEJ DLA GMINY</t>
  </si>
  <si>
    <t>RÓŻNE ROZLICZENIA FINANSOWE</t>
  </si>
  <si>
    <t>75831</t>
  </si>
  <si>
    <t>CZĘŚĆ RÓWNOWAŻĄCA SUBWENCJI OGÓLNEJ DLA GMINY</t>
  </si>
  <si>
    <t>801</t>
  </si>
  <si>
    <t>OŚWIATA I WYCHOWANIE</t>
  </si>
  <si>
    <t>80101</t>
  </si>
  <si>
    <t>SZKOŁY PODSTAWOWE</t>
  </si>
  <si>
    <t>§ 0870</t>
  </si>
  <si>
    <t>WPŁYWY ZE SPRZEDAZY SKŁADNIKÓW MAJĄTKOWYCH</t>
  </si>
  <si>
    <t>§ 2030</t>
  </si>
  <si>
    <t>DOTACJE CELOWE OTRZYMANE Z BUDŻETU PAŃSTWA NA REALIZACJĘ WŁASNYCH ZADAŃ</t>
  </si>
  <si>
    <t xml:space="preserve"> BIEŻĄCYCH GMIN (ZWIĄZKÓW GMIN)</t>
  </si>
  <si>
    <t>PRZEDSZKOLA</t>
  </si>
  <si>
    <t>80110</t>
  </si>
  <si>
    <t>GIMNAZJA</t>
  </si>
  <si>
    <t>80195</t>
  </si>
  <si>
    <t>OCHRONA ZDROWIA</t>
  </si>
  <si>
    <t>PRZECIWDZIAŁANIE ALKOHOLIZMOWI</t>
  </si>
  <si>
    <t>852</t>
  </si>
  <si>
    <t>POMOC SPOŁECZNA</t>
  </si>
  <si>
    <t>85212</t>
  </si>
  <si>
    <t>ŚWIADCZENIA RODZINNE, ZALICZKA ALIMENTACYJNA ORAZ SKŁADKI NA UBEZPIECZENIA</t>
  </si>
  <si>
    <t>EMERYTALNE I RENTOWE Z UBEZPIECZENIA SPOŁECZNEGO</t>
  </si>
  <si>
    <t>§ 0900</t>
  </si>
  <si>
    <t>ODSETKI  OD DOTACJI WYKORZYSTANYCH NIEZGODNIE Z PRZEZNACZENIEM LUB POBRANYCH W NADMIERNEJ WYSOKOŚCI</t>
  </si>
  <si>
    <t>§ 2910</t>
  </si>
  <si>
    <t>WPŁYWY ZE ZWROTÓW DOTACJI WYKORZYSTANYCH NIEZGODNIE Z PRZEZNACZENIEM LUB POBRANYCH W NADMIERNEJ</t>
  </si>
  <si>
    <t>WYSOKOSCI</t>
  </si>
  <si>
    <t>85213</t>
  </si>
  <si>
    <t>SKŁADKI NA UBEZPIECZENIA ZDROWOTNE OPŁACANE ZA OSOBY POBIERAJĄCE NIEKTÓRE</t>
  </si>
  <si>
    <t>ŚWIADCZENIA Z POMOCY SPOŁECZNEJ ORAZ NIEKTÓRE ŚWIADCZENIA RODZINNE</t>
  </si>
  <si>
    <t>85214</t>
  </si>
  <si>
    <t>ZASIŁKI I POMOC W NATURZE ORAZ SKŁADKI NA UBEZPIECZENIA EMERYTALNE I RENTOWE</t>
  </si>
  <si>
    <t>85219</t>
  </si>
  <si>
    <t>OŚRODEK POMOCY SPOŁECZNEJ</t>
  </si>
  <si>
    <t>85228</t>
  </si>
  <si>
    <t>USŁUGI OPIEKUŃCZE I SPECJALISTYCZNE USŁUGI OPIEKUŃCZE</t>
  </si>
  <si>
    <t>DOTACJE CELOWE PRZEKAZANE Z BUDŻETU PAŃSTWA NA REALIZACJĘ  WŁASNYCH</t>
  </si>
  <si>
    <t>ZADAŃ BIEŻĄCYCH GMIN</t>
  </si>
  <si>
    <t>EDUKACYJNA OPIEKA WYCHOWAWCZA</t>
  </si>
  <si>
    <t>POMOC MATERIALNA DLA UCZNIÓW</t>
  </si>
  <si>
    <t xml:space="preserve">§ 2030 </t>
  </si>
  <si>
    <t>900</t>
  </si>
  <si>
    <t>GOSPODARKA KOMUNALNA I OCHRONA ŚRODOWISKA</t>
  </si>
  <si>
    <t>GOSPODARKA ŚCIEKOWA I OCHRONA WÓD</t>
  </si>
  <si>
    <t>§ 6290</t>
  </si>
  <si>
    <t>ŚRODKI NA DOFINANSOWANIE  WŁASNYCH INWESTYCJI GMIN (ZWIĄZKÓW GMIN), POWIATÓW  (ZWIĄZKÓW POWIATÓW), SAMORZĄDÓW WOJEWÓDZTW, POZYSKANE Z INNYCH ŹRÓDEŁ</t>
  </si>
  <si>
    <t>90002</t>
  </si>
  <si>
    <t>GOSPODARKA ODPADAMI</t>
  </si>
  <si>
    <t>UTRZYMANIE ZIELENI W MIASTACH I GMINACH - WYDATKI BIEŻĄCE</t>
  </si>
  <si>
    <t>§ 2440</t>
  </si>
  <si>
    <t xml:space="preserve">DOTACJE OTRZYMANE Z FUNDUSZY CELOWYCH NA REALIZACJĘ ZADAŃ BIEŻĄCYCH  </t>
  </si>
  <si>
    <t>JEDNOSTEK SEKTORA FINANSÓW PUBLICZNYCH</t>
  </si>
  <si>
    <t>90013</t>
  </si>
  <si>
    <t xml:space="preserve">SCHRONISKA DLA ZWIERZĄT </t>
  </si>
  <si>
    <t>§ 2310</t>
  </si>
  <si>
    <t>DOTACJE CELOWE OTRZYMANE Z GMINY NA ZADANIA BIEŻĄCE REALIZOWANE NA PODSTAWIE</t>
  </si>
  <si>
    <t>POROZUMIEŃ (UMÓW) MIĘDZY JEDNOSTKAMI SAMORZĄDU TERYTORIALNEGO</t>
  </si>
  <si>
    <t>WPŁYWY ZE SPRZEDAŻY  SKŁADNIKÓW MAJĄTKOWYCH</t>
  </si>
  <si>
    <t>OŚWIETLENIA  ULIC, PLACÓW I DRÓG</t>
  </si>
  <si>
    <t>§ 6620</t>
  </si>
  <si>
    <t xml:space="preserve">DOTACJA CELOWA OTRZYMANA Z POWIATU NA INWESTYCJE I ZAKUPY INWESTYCYJNE  REALIZOWANE  </t>
  </si>
  <si>
    <t>NA PODSTAWIE POROZUMIEŃ  (UMÓW) MIEDZY JEDNOSTKAMI  SAMORZĄDU TERYTORIALNEGO</t>
  </si>
  <si>
    <t>90020</t>
  </si>
  <si>
    <t>WPŁYWY I WYDATKI ZWIAZANE Z GROMADZENIEM SRODKÓW Z OPŁAT PRODUKTOWYCH</t>
  </si>
  <si>
    <t>§ 0400</t>
  </si>
  <si>
    <t>WPŁYWY Z OPŁATY PRODUKTOWEJ</t>
  </si>
  <si>
    <t>921</t>
  </si>
  <si>
    <t>KULTURA I OCHRONA DZIEDZICTWA NARODOWEGO</t>
  </si>
  <si>
    <t>92116</t>
  </si>
  <si>
    <t>BIBLIOTEKI</t>
  </si>
  <si>
    <t>(POROZUMIENIE Z POWIATEM WRZESIŃSKIM)</t>
  </si>
  <si>
    <t>KULTURA FIZYCZNA I SPORT</t>
  </si>
  <si>
    <t>OBIEKTY SPORTOWE (BASEN, STADION MIEJSKI, AMFITEATR)</t>
  </si>
  <si>
    <t xml:space="preserve">   DOCHODY OGÓŁEM</t>
  </si>
</sst>
</file>

<file path=xl/styles.xml><?xml version="1.0" encoding="utf-8"?>
<styleSheet xmlns="http://schemas.openxmlformats.org/spreadsheetml/2006/main">
  <numFmts count="3">
    <numFmt numFmtId="164" formatCode="#,##0"/>
    <numFmt numFmtId="165" formatCode="@"/>
    <numFmt numFmtId="166" formatCode="GENERAL"/>
  </numFmts>
  <fonts count="15">
    <font>
      <sz val="12"/>
      <name val="Times New Roman CE"/>
      <family val="1"/>
    </font>
    <font>
      <sz val="10"/>
      <name val="Arial"/>
      <family val="0"/>
    </font>
    <font>
      <b/>
      <sz val="10"/>
      <color indexed="12"/>
      <name val="Verdana"/>
      <family val="2"/>
    </font>
    <font>
      <b/>
      <sz val="9"/>
      <name val="Verdana"/>
      <family val="2"/>
    </font>
    <font>
      <b/>
      <sz val="9"/>
      <color indexed="8"/>
      <name val="Verdana"/>
      <family val="2"/>
    </font>
    <font>
      <b/>
      <sz val="6"/>
      <color indexed="8"/>
      <name val="Bitstream Vera Serif"/>
      <family val="1"/>
    </font>
    <font>
      <b/>
      <sz val="6"/>
      <name val="Bitstream Vera Serif"/>
      <family val="1"/>
    </font>
    <font>
      <b/>
      <sz val="6"/>
      <color indexed="8"/>
      <name val="Arial Unicode MS"/>
      <family val="2"/>
    </font>
    <font>
      <b/>
      <sz val="6"/>
      <color indexed="8"/>
      <name val="Verdana"/>
      <family val="2"/>
    </font>
    <font>
      <sz val="6"/>
      <color indexed="8"/>
      <name val="Bitstream Vera Serif"/>
      <family val="1"/>
    </font>
    <font>
      <sz val="6"/>
      <name val="Bitstream Vera Serif"/>
      <family val="1"/>
    </font>
    <font>
      <sz val="6"/>
      <name val="Arial Unicode MS"/>
      <family val="2"/>
    </font>
    <font>
      <sz val="6"/>
      <name val="Verdana"/>
      <family val="2"/>
    </font>
    <font>
      <sz val="7"/>
      <color indexed="8"/>
      <name val="Bitstream Vera Serif"/>
      <family val="1"/>
    </font>
    <font>
      <b/>
      <sz val="7"/>
      <color indexed="8"/>
      <name val="Bitstream Vera Serif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33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36">
    <xf numFmtId="164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</cellStyleXfs>
  <cellXfs count="111">
    <xf numFmtId="164" fontId="0" fillId="2" borderId="0" xfId="0" applyAlignment="1">
      <alignment/>
    </xf>
    <xf numFmtId="164" fontId="0" fillId="2" borderId="0" xfId="0" applyNumberFormat="1" applyFont="1" applyFill="1" applyBorder="1" applyAlignment="1">
      <alignment/>
    </xf>
    <xf numFmtId="164" fontId="2" fillId="2" borderId="0" xfId="0" applyNumberFormat="1" applyFont="1" applyFill="1" applyBorder="1" applyAlignment="1">
      <alignment/>
    </xf>
    <xf numFmtId="164" fontId="3" fillId="2" borderId="0" xfId="0" applyNumberFormat="1" applyFont="1" applyFill="1" applyBorder="1" applyAlignment="1">
      <alignment/>
    </xf>
    <xf numFmtId="164" fontId="4" fillId="2" borderId="0" xfId="0" applyNumberFormat="1" applyFont="1" applyFill="1" applyBorder="1" applyAlignment="1">
      <alignment horizontal="left"/>
    </xf>
    <xf numFmtId="164" fontId="4" fillId="2" borderId="0" xfId="0" applyNumberFormat="1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164" fontId="5" fillId="3" borderId="2" xfId="0" applyNumberFormat="1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/>
    </xf>
    <xf numFmtId="165" fontId="5" fillId="3" borderId="3" xfId="0" applyNumberFormat="1" applyFont="1" applyFill="1" applyBorder="1" applyAlignment="1">
      <alignment horizontal="center"/>
    </xf>
    <xf numFmtId="165" fontId="5" fillId="3" borderId="4" xfId="0" applyNumberFormat="1" applyFont="1" applyFill="1" applyBorder="1" applyAlignment="1">
      <alignment horizontal="center"/>
    </xf>
    <xf numFmtId="164" fontId="5" fillId="3" borderId="5" xfId="0" applyNumberFormat="1" applyFont="1" applyFill="1" applyBorder="1" applyAlignment="1">
      <alignment horizontal="center"/>
    </xf>
    <xf numFmtId="164" fontId="7" fillId="3" borderId="6" xfId="0" applyNumberFormat="1" applyFont="1" applyFill="1" applyBorder="1" applyAlignment="1">
      <alignment horizontal="center"/>
    </xf>
    <xf numFmtId="164" fontId="5" fillId="3" borderId="7" xfId="0" applyNumberFormat="1" applyFont="1" applyFill="1" applyBorder="1" applyAlignment="1">
      <alignment horizontal="center"/>
    </xf>
    <xf numFmtId="165" fontId="5" fillId="3" borderId="6" xfId="0" applyNumberFormat="1" applyFont="1" applyFill="1" applyBorder="1" applyAlignment="1">
      <alignment horizontal="center"/>
    </xf>
    <xf numFmtId="165" fontId="5" fillId="3" borderId="8" xfId="0" applyNumberFormat="1" applyFont="1" applyFill="1" applyBorder="1" applyAlignment="1">
      <alignment horizontal="center"/>
    </xf>
    <xf numFmtId="164" fontId="5" fillId="3" borderId="9" xfId="0" applyNumberFormat="1" applyFont="1" applyFill="1" applyBorder="1" applyAlignment="1">
      <alignment horizontal="center"/>
    </xf>
    <xf numFmtId="164" fontId="5" fillId="3" borderId="6" xfId="0" applyNumberFormat="1" applyFont="1" applyFill="1" applyBorder="1" applyAlignment="1">
      <alignment horizontal="center"/>
    </xf>
    <xf numFmtId="164" fontId="6" fillId="3" borderId="7" xfId="0" applyNumberFormat="1" applyFont="1" applyFill="1" applyBorder="1" applyAlignment="1">
      <alignment/>
    </xf>
    <xf numFmtId="165" fontId="5" fillId="4" borderId="10" xfId="0" applyNumberFormat="1" applyFont="1" applyFill="1" applyBorder="1" applyAlignment="1">
      <alignment horizontal="center"/>
    </xf>
    <xf numFmtId="165" fontId="5" fillId="4" borderId="11" xfId="0" applyNumberFormat="1" applyFont="1" applyFill="1" applyBorder="1" applyAlignment="1">
      <alignment horizontal="center"/>
    </xf>
    <xf numFmtId="164" fontId="5" fillId="4" borderId="12" xfId="0" applyNumberFormat="1" applyFont="1" applyFill="1" applyBorder="1" applyAlignment="1">
      <alignment horizontal="right"/>
    </xf>
    <xf numFmtId="164" fontId="5" fillId="4" borderId="13" xfId="0" applyNumberFormat="1" applyFont="1" applyFill="1" applyBorder="1" applyAlignment="1">
      <alignment horizontal="right"/>
    </xf>
    <xf numFmtId="165" fontId="5" fillId="2" borderId="14" xfId="0" applyNumberFormat="1" applyFont="1" applyFill="1" applyBorder="1" applyAlignment="1">
      <alignment horizontal="center"/>
    </xf>
    <xf numFmtId="165" fontId="5" fillId="2" borderId="15" xfId="0" applyNumberFormat="1" applyFont="1" applyFill="1" applyBorder="1" applyAlignment="1">
      <alignment horizontal="center"/>
    </xf>
    <xf numFmtId="164" fontId="6" fillId="2" borderId="15" xfId="0" applyNumberFormat="1" applyFont="1" applyFill="1" applyBorder="1" applyAlignment="1">
      <alignment/>
    </xf>
    <xf numFmtId="164" fontId="5" fillId="2" borderId="15" xfId="0" applyNumberFormat="1" applyFont="1" applyFill="1" applyBorder="1" applyAlignment="1">
      <alignment horizontal="right"/>
    </xf>
    <xf numFmtId="164" fontId="5" fillId="2" borderId="16" xfId="0" applyNumberFormat="1" applyFont="1" applyFill="1" applyBorder="1" applyAlignment="1">
      <alignment horizontal="right"/>
    </xf>
    <xf numFmtId="165" fontId="5" fillId="2" borderId="5" xfId="0" applyNumberFormat="1" applyFont="1" applyFill="1" applyBorder="1" applyAlignment="1">
      <alignment horizontal="center"/>
    </xf>
    <xf numFmtId="165" fontId="5" fillId="2" borderId="6" xfId="0" applyNumberFormat="1" applyFont="1" applyFill="1" applyBorder="1" applyAlignment="1">
      <alignment horizontal="center"/>
    </xf>
    <xf numFmtId="165" fontId="9" fillId="2" borderId="6" xfId="0" applyNumberFormat="1" applyFont="1" applyFill="1" applyBorder="1" applyAlignment="1">
      <alignment horizontal="center"/>
    </xf>
    <xf numFmtId="164" fontId="10" fillId="2" borderId="6" xfId="0" applyNumberFormat="1" applyFont="1" applyFill="1" applyBorder="1" applyAlignment="1">
      <alignment/>
    </xf>
    <xf numFmtId="164" fontId="9" fillId="2" borderId="6" xfId="0" applyNumberFormat="1" applyFont="1" applyFill="1" applyBorder="1" applyAlignment="1">
      <alignment horizontal="right"/>
    </xf>
    <xf numFmtId="164" fontId="9" fillId="2" borderId="8" xfId="0" applyNumberFormat="1" applyFont="1" applyFill="1" applyBorder="1" applyAlignment="1">
      <alignment horizontal="right"/>
    </xf>
    <xf numFmtId="164" fontId="11" fillId="2" borderId="6" xfId="0" applyNumberFormat="1" applyFont="1" applyFill="1" applyBorder="1" applyAlignment="1">
      <alignment/>
    </xf>
    <xf numFmtId="164" fontId="5" fillId="2" borderId="6" xfId="0" applyNumberFormat="1" applyFont="1" applyFill="1" applyBorder="1" applyAlignment="1">
      <alignment horizontal="right"/>
    </xf>
    <xf numFmtId="164" fontId="5" fillId="2" borderId="8" xfId="0" applyNumberFormat="1" applyFont="1" applyFill="1" applyBorder="1" applyAlignment="1">
      <alignment horizontal="right"/>
    </xf>
    <xf numFmtId="164" fontId="5" fillId="4" borderId="17" xfId="0" applyNumberFormat="1" applyFont="1" applyFill="1" applyBorder="1" applyAlignment="1">
      <alignment horizontal="center"/>
    </xf>
    <xf numFmtId="164" fontId="5" fillId="4" borderId="12" xfId="0" applyNumberFormat="1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164" fontId="5" fillId="2" borderId="6" xfId="0" applyNumberFormat="1" applyFont="1" applyFill="1" applyBorder="1" applyAlignment="1">
      <alignment horizontal="center"/>
    </xf>
    <xf numFmtId="164" fontId="5" fillId="2" borderId="7" xfId="0" applyNumberFormat="1" applyFont="1" applyFill="1" applyBorder="1" applyAlignment="1">
      <alignment horizontal="center"/>
    </xf>
    <xf numFmtId="164" fontId="5" fillId="2" borderId="7" xfId="0" applyNumberFormat="1" applyFont="1" applyFill="1" applyBorder="1" applyAlignment="1">
      <alignment/>
    </xf>
    <xf numFmtId="164" fontId="5" fillId="2" borderId="6" xfId="0" applyNumberFormat="1" applyFont="1" applyFill="1" applyBorder="1" applyAlignment="1">
      <alignment/>
    </xf>
    <xf numFmtId="164" fontId="5" fillId="2" borderId="8" xfId="0" applyNumberFormat="1" applyFont="1" applyFill="1" applyBorder="1" applyAlignment="1">
      <alignment/>
    </xf>
    <xf numFmtId="164" fontId="10" fillId="2" borderId="5" xfId="0" applyNumberFormat="1" applyFont="1" applyFill="1" applyBorder="1" applyAlignment="1">
      <alignment horizontal="center"/>
    </xf>
    <xf numFmtId="164" fontId="10" fillId="2" borderId="7" xfId="0" applyNumberFormat="1" applyFont="1" applyFill="1" applyBorder="1" applyAlignment="1">
      <alignment horizontal="center"/>
    </xf>
    <xf numFmtId="166" fontId="10" fillId="2" borderId="6" xfId="0" applyNumberFormat="1" applyFont="1" applyFill="1" applyBorder="1" applyAlignment="1">
      <alignment horizontal="center"/>
    </xf>
    <xf numFmtId="164" fontId="10" fillId="2" borderId="7" xfId="0" applyNumberFormat="1" applyFont="1" applyFill="1" applyBorder="1" applyAlignment="1">
      <alignment/>
    </xf>
    <xf numFmtId="166" fontId="10" fillId="2" borderId="7" xfId="0" applyNumberFormat="1" applyFont="1" applyFill="1" applyBorder="1" applyAlignment="1">
      <alignment horizontal="center"/>
    </xf>
    <xf numFmtId="164" fontId="9" fillId="2" borderId="6" xfId="0" applyNumberFormat="1" applyFont="1" applyFill="1" applyBorder="1" applyAlignment="1">
      <alignment/>
    </xf>
    <xf numFmtId="164" fontId="9" fillId="2" borderId="8" xfId="0" applyNumberFormat="1" applyFont="1" applyFill="1" applyBorder="1" applyAlignment="1">
      <alignment/>
    </xf>
    <xf numFmtId="165" fontId="6" fillId="2" borderId="7" xfId="0" applyNumberFormat="1" applyFont="1" applyFill="1" applyBorder="1" applyAlignment="1">
      <alignment horizontal="center"/>
    </xf>
    <xf numFmtId="164" fontId="5" fillId="2" borderId="6" xfId="20" applyNumberFormat="1" applyFont="1" applyFill="1" applyBorder="1">
      <alignment/>
      <protection/>
    </xf>
    <xf numFmtId="166" fontId="9" fillId="2" borderId="7" xfId="0" applyNumberFormat="1" applyFont="1" applyFill="1" applyBorder="1" applyAlignment="1">
      <alignment horizontal="center"/>
    </xf>
    <xf numFmtId="164" fontId="9" fillId="2" borderId="7" xfId="0" applyNumberFormat="1" applyFont="1" applyFill="1" applyBorder="1" applyAlignment="1">
      <alignment/>
    </xf>
    <xf numFmtId="164" fontId="5" fillId="4" borderId="10" xfId="0" applyNumberFormat="1" applyFont="1" applyFill="1" applyBorder="1" applyAlignment="1">
      <alignment horizontal="center"/>
    </xf>
    <xf numFmtId="164" fontId="5" fillId="4" borderId="12" xfId="0" applyNumberFormat="1" applyFont="1" applyFill="1" applyBorder="1" applyAlignment="1">
      <alignment/>
    </xf>
    <xf numFmtId="164" fontId="5" fillId="4" borderId="13" xfId="0" applyNumberFormat="1" applyFont="1" applyFill="1" applyBorder="1" applyAlignment="1">
      <alignment/>
    </xf>
    <xf numFmtId="165" fontId="5" fillId="2" borderId="7" xfId="0" applyNumberFormat="1" applyFont="1" applyFill="1" applyBorder="1" applyAlignment="1">
      <alignment horizontal="center"/>
    </xf>
    <xf numFmtId="164" fontId="9" fillId="2" borderId="5" xfId="0" applyNumberFormat="1" applyFont="1" applyFill="1" applyBorder="1" applyAlignment="1">
      <alignment horizontal="center"/>
    </xf>
    <xf numFmtId="164" fontId="9" fillId="2" borderId="7" xfId="0" applyNumberFormat="1" applyFont="1" applyFill="1" applyBorder="1" applyAlignment="1">
      <alignment horizontal="center"/>
    </xf>
    <xf numFmtId="164" fontId="11" fillId="2" borderId="7" xfId="0" applyNumberFormat="1" applyFont="1" applyFill="1" applyBorder="1" applyAlignment="1">
      <alignment/>
    </xf>
    <xf numFmtId="165" fontId="9" fillId="2" borderId="7" xfId="0" applyNumberFormat="1" applyFont="1" applyFill="1" applyBorder="1" applyAlignment="1">
      <alignment horizontal="center"/>
    </xf>
    <xf numFmtId="164" fontId="6" fillId="2" borderId="7" xfId="0" applyNumberFormat="1" applyFont="1" applyFill="1" applyBorder="1" applyAlignment="1">
      <alignment/>
    </xf>
    <xf numFmtId="164" fontId="5" fillId="2" borderId="15" xfId="0" applyNumberFormat="1" applyFont="1" applyFill="1" applyBorder="1" applyAlignment="1">
      <alignment/>
    </xf>
    <xf numFmtId="164" fontId="9" fillId="2" borderId="6" xfId="0" applyNumberFormat="1" applyFont="1" applyFill="1" applyBorder="1" applyAlignment="1">
      <alignment horizontal="center"/>
    </xf>
    <xf numFmtId="164" fontId="6" fillId="2" borderId="6" xfId="0" applyNumberFormat="1" applyFont="1" applyFill="1" applyBorder="1" applyAlignment="1">
      <alignment/>
    </xf>
    <xf numFmtId="164" fontId="5" fillId="4" borderId="14" xfId="0" applyNumberFormat="1" applyFont="1" applyFill="1" applyBorder="1" applyAlignment="1">
      <alignment horizontal="center"/>
    </xf>
    <xf numFmtId="164" fontId="5" fillId="4" borderId="15" xfId="0" applyNumberFormat="1" applyFont="1" applyFill="1" applyBorder="1" applyAlignment="1">
      <alignment horizontal="center"/>
    </xf>
    <xf numFmtId="164" fontId="5" fillId="4" borderId="15" xfId="0" applyNumberFormat="1" applyFont="1" applyFill="1" applyBorder="1" applyAlignment="1">
      <alignment/>
    </xf>
    <xf numFmtId="164" fontId="5" fillId="4" borderId="16" xfId="0" applyNumberFormat="1" applyFont="1" applyFill="1" applyBorder="1" applyAlignment="1">
      <alignment/>
    </xf>
    <xf numFmtId="164" fontId="5" fillId="4" borderId="9" xfId="0" applyNumberFormat="1" applyFont="1" applyFill="1" applyBorder="1" applyAlignment="1">
      <alignment horizontal="center"/>
    </xf>
    <xf numFmtId="164" fontId="5" fillId="4" borderId="18" xfId="0" applyNumberFormat="1" applyFont="1" applyFill="1" applyBorder="1" applyAlignment="1">
      <alignment horizontal="center"/>
    </xf>
    <xf numFmtId="164" fontId="5" fillId="4" borderId="18" xfId="0" applyNumberFormat="1" applyFont="1" applyFill="1" applyBorder="1" applyAlignment="1">
      <alignment/>
    </xf>
    <xf numFmtId="164" fontId="5" fillId="4" borderId="19" xfId="0" applyNumberFormat="1" applyFont="1" applyFill="1" applyBorder="1" applyAlignment="1">
      <alignment/>
    </xf>
    <xf numFmtId="164" fontId="5" fillId="4" borderId="5" xfId="0" applyNumberFormat="1" applyFont="1" applyFill="1" applyBorder="1" applyAlignment="1">
      <alignment horizontal="center"/>
    </xf>
    <xf numFmtId="164" fontId="5" fillId="4" borderId="6" xfId="0" applyNumberFormat="1" applyFont="1" applyFill="1" applyBorder="1" applyAlignment="1">
      <alignment horizontal="center"/>
    </xf>
    <xf numFmtId="164" fontId="5" fillId="4" borderId="6" xfId="0" applyNumberFormat="1" applyFont="1" applyFill="1" applyBorder="1" applyAlignment="1">
      <alignment/>
    </xf>
    <xf numFmtId="164" fontId="5" fillId="4" borderId="8" xfId="0" applyNumberFormat="1" applyFont="1" applyFill="1" applyBorder="1" applyAlignment="1">
      <alignment/>
    </xf>
    <xf numFmtId="164" fontId="6" fillId="2" borderId="8" xfId="0" applyNumberFormat="1" applyFont="1" applyFill="1" applyBorder="1" applyAlignment="1">
      <alignment/>
    </xf>
    <xf numFmtId="164" fontId="5" fillId="4" borderId="20" xfId="0" applyNumberFormat="1" applyFont="1" applyFill="1" applyBorder="1" applyAlignment="1">
      <alignment horizontal="center"/>
    </xf>
    <xf numFmtId="164" fontId="5" fillId="4" borderId="21" xfId="0" applyNumberFormat="1" applyFont="1" applyFill="1" applyBorder="1" applyAlignment="1">
      <alignment horizontal="center"/>
    </xf>
    <xf numFmtId="164" fontId="5" fillId="4" borderId="21" xfId="0" applyNumberFormat="1" applyFont="1" applyFill="1" applyBorder="1" applyAlignment="1">
      <alignment/>
    </xf>
    <xf numFmtId="164" fontId="5" fillId="4" borderId="22" xfId="0" applyNumberFormat="1" applyFont="1" applyFill="1" applyBorder="1" applyAlignment="1">
      <alignment/>
    </xf>
    <xf numFmtId="164" fontId="9" fillId="2" borderId="23" xfId="0" applyNumberFormat="1" applyFont="1" applyFill="1" applyBorder="1" applyAlignment="1">
      <alignment horizontal="center"/>
    </xf>
    <xf numFmtId="164" fontId="6" fillId="2" borderId="0" xfId="0" applyNumberFormat="1" applyFont="1" applyFill="1" applyBorder="1" applyAlignment="1">
      <alignment/>
    </xf>
    <xf numFmtId="164" fontId="5" fillId="2" borderId="23" xfId="0" applyNumberFormat="1" applyFont="1" applyFill="1" applyBorder="1" applyAlignment="1">
      <alignment horizontal="center"/>
    </xf>
    <xf numFmtId="164" fontId="5" fillId="2" borderId="6" xfId="0" applyNumberFormat="1" applyFont="1" applyFill="1" applyBorder="1" applyAlignment="1">
      <alignment horizontal="left"/>
    </xf>
    <xf numFmtId="164" fontId="6" fillId="2" borderId="23" xfId="0" applyNumberFormat="1" applyFont="1" applyFill="1" applyBorder="1" applyAlignment="1">
      <alignment horizontal="center"/>
    </xf>
    <xf numFmtId="165" fontId="6" fillId="2" borderId="6" xfId="0" applyNumberFormat="1" applyFont="1" applyFill="1" applyBorder="1" applyAlignment="1">
      <alignment horizontal="center"/>
    </xf>
    <xf numFmtId="165" fontId="10" fillId="2" borderId="6" xfId="0" applyNumberFormat="1" applyFont="1" applyFill="1" applyBorder="1" applyAlignment="1">
      <alignment horizontal="center"/>
    </xf>
    <xf numFmtId="164" fontId="10" fillId="2" borderId="7" xfId="0" applyNumberFormat="1" applyFont="1" applyFill="1" applyBorder="1" applyAlignment="1">
      <alignment wrapText="1"/>
    </xf>
    <xf numFmtId="164" fontId="10" fillId="2" borderId="0" xfId="0" applyNumberFormat="1" applyFont="1" applyFill="1" applyBorder="1" applyAlignment="1">
      <alignment/>
    </xf>
    <xf numFmtId="165" fontId="5" fillId="2" borderId="6" xfId="20" applyNumberFormat="1" applyFont="1" applyFill="1" applyBorder="1" applyAlignment="1">
      <alignment horizontal="center"/>
      <protection/>
    </xf>
    <xf numFmtId="165" fontId="9" fillId="2" borderId="6" xfId="20" applyNumberFormat="1" applyFont="1" applyFill="1" applyBorder="1">
      <alignment/>
      <protection/>
    </xf>
    <xf numFmtId="165" fontId="5" fillId="2" borderId="7" xfId="20" applyNumberFormat="1" applyFont="1" applyFill="1" applyBorder="1">
      <alignment/>
      <protection/>
    </xf>
    <xf numFmtId="164" fontId="5" fillId="2" borderId="14" xfId="0" applyNumberFormat="1" applyFont="1" applyFill="1" applyBorder="1" applyAlignment="1">
      <alignment horizontal="center"/>
    </xf>
    <xf numFmtId="165" fontId="5" fillId="2" borderId="24" xfId="0" applyNumberFormat="1" applyFont="1" applyFill="1" applyBorder="1" applyAlignment="1">
      <alignment horizontal="center"/>
    </xf>
    <xf numFmtId="164" fontId="5" fillId="2" borderId="16" xfId="0" applyNumberFormat="1" applyFont="1" applyFill="1" applyBorder="1" applyAlignment="1">
      <alignment/>
    </xf>
    <xf numFmtId="165" fontId="10" fillId="2" borderId="7" xfId="0" applyNumberFormat="1" applyFont="1" applyFill="1" applyBorder="1" applyAlignment="1">
      <alignment horizontal="center"/>
    </xf>
    <xf numFmtId="164" fontId="5" fillId="4" borderId="25" xfId="0" applyNumberFormat="1" applyFont="1" applyFill="1" applyBorder="1" applyAlignment="1">
      <alignment horizontal="center"/>
    </xf>
    <xf numFmtId="165" fontId="5" fillId="2" borderId="0" xfId="0" applyNumberFormat="1" applyFont="1" applyFill="1" applyBorder="1" applyAlignment="1">
      <alignment horizontal="center"/>
    </xf>
    <xf numFmtId="165" fontId="9" fillId="2" borderId="0" xfId="0" applyNumberFormat="1" applyFont="1" applyFill="1" applyBorder="1" applyAlignment="1">
      <alignment horizontal="center"/>
    </xf>
    <xf numFmtId="164" fontId="9" fillId="3" borderId="26" xfId="0" applyNumberFormat="1" applyFont="1" applyFill="1" applyBorder="1" applyAlignment="1">
      <alignment/>
    </xf>
    <xf numFmtId="164" fontId="9" fillId="3" borderId="27" xfId="0" applyNumberFormat="1" applyFont="1" applyFill="1" applyBorder="1" applyAlignment="1">
      <alignment/>
    </xf>
    <xf numFmtId="164" fontId="10" fillId="3" borderId="28" xfId="0" applyNumberFormat="1" applyFont="1" applyFill="1" applyBorder="1" applyAlignment="1">
      <alignment/>
    </xf>
    <xf numFmtId="164" fontId="5" fillId="3" borderId="29" xfId="0" applyNumberFormat="1" applyFont="1" applyFill="1" applyBorder="1" applyAlignment="1">
      <alignment/>
    </xf>
    <xf numFmtId="164" fontId="13" fillId="3" borderId="30" xfId="0" applyNumberFormat="1" applyFont="1" applyFill="1" applyBorder="1" applyAlignment="1">
      <alignment/>
    </xf>
    <xf numFmtId="164" fontId="14" fillId="3" borderId="31" xfId="0" applyNumberFormat="1" applyFont="1" applyFill="1" applyBorder="1" applyAlignment="1">
      <alignment/>
    </xf>
    <xf numFmtId="164" fontId="14" fillId="3" borderId="32" xfId="0" applyNumberFormat="1" applyFont="1" applyFill="1" applyBorder="1" applyAlignment="1">
      <alignment horizont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Arkusz1" xfId="20"/>
    <cellStyle name="Undefined" xfId="21"/>
    <cellStyle name="Undefined 1" xfId="22"/>
    <cellStyle name="Undefined 10" xfId="23"/>
    <cellStyle name="Undefined 11" xfId="24"/>
    <cellStyle name="Undefined 12" xfId="25"/>
    <cellStyle name="Undefined 13" xfId="26"/>
    <cellStyle name="Undefined 14" xfId="27"/>
    <cellStyle name="Undefined 2" xfId="28"/>
    <cellStyle name="Undefined 3" xfId="29"/>
    <cellStyle name="Undefined 4" xfId="30"/>
    <cellStyle name="Undefined 5" xfId="31"/>
    <cellStyle name="Undefined 6" xfId="32"/>
    <cellStyle name="Undefined 7" xfId="33"/>
    <cellStyle name="Undefined 8" xfId="34"/>
    <cellStyle name="Undefined 9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2"/>
  <sheetViews>
    <sheetView tabSelected="1" zoomScale="130" zoomScaleNormal="130" workbookViewId="0" topLeftCell="A185">
      <selection activeCell="G202" sqref="A1:G202"/>
    </sheetView>
  </sheetViews>
  <sheetFormatPr defaultColWidth="16.796875" defaultRowHeight="15"/>
  <cols>
    <col min="1" max="1" width="8" style="1" customWidth="1"/>
    <col min="2" max="2" width="8.69921875" style="1" customWidth="1"/>
    <col min="3" max="3" width="8.3984375" style="1" customWidth="1"/>
    <col min="4" max="4" width="80.5" style="1" customWidth="1"/>
    <col min="5" max="7" width="12.796875" style="1" customWidth="1"/>
    <col min="8" max="242" width="16.8984375" style="1" customWidth="1"/>
  </cols>
  <sheetData>
    <row r="1" spans="1:5" ht="15">
      <c r="A1" s="2" t="s">
        <v>0</v>
      </c>
      <c r="B1" s="3"/>
      <c r="C1" s="3"/>
      <c r="D1" s="3"/>
      <c r="E1" s="3"/>
    </row>
    <row r="2" spans="1:5" ht="15">
      <c r="A2" s="3"/>
      <c r="B2" s="3"/>
      <c r="C2" s="3"/>
      <c r="D2" s="3"/>
      <c r="E2" s="3"/>
    </row>
    <row r="3" spans="1:5" ht="15">
      <c r="A3" s="3" t="s">
        <v>1</v>
      </c>
      <c r="B3" s="3"/>
      <c r="C3" s="3"/>
      <c r="D3" s="3"/>
      <c r="E3" s="3"/>
    </row>
    <row r="4" spans="1:5" ht="15">
      <c r="A4" s="4" t="s">
        <v>2</v>
      </c>
      <c r="B4" s="5"/>
      <c r="C4" s="5"/>
      <c r="D4" s="5"/>
      <c r="E4" s="3"/>
    </row>
    <row r="5" spans="1:5" ht="15">
      <c r="A5" s="4"/>
      <c r="B5" s="5"/>
      <c r="C5" s="5"/>
      <c r="D5" s="5"/>
      <c r="E5" s="3"/>
    </row>
    <row r="6" spans="1:7" ht="15">
      <c r="A6" s="6" t="s">
        <v>3</v>
      </c>
      <c r="B6" s="7"/>
      <c r="C6" s="7"/>
      <c r="D6" s="8"/>
      <c r="E6" s="9" t="s">
        <v>4</v>
      </c>
      <c r="F6" s="9"/>
      <c r="G6" s="10" t="s">
        <v>4</v>
      </c>
    </row>
    <row r="7" spans="1:7" ht="15">
      <c r="A7" s="11"/>
      <c r="B7" s="12" t="s">
        <v>5</v>
      </c>
      <c r="C7" s="13"/>
      <c r="D7" s="13" t="s">
        <v>6</v>
      </c>
      <c r="E7" s="14" t="s">
        <v>7</v>
      </c>
      <c r="F7" s="14" t="s">
        <v>8</v>
      </c>
      <c r="G7" s="15" t="s">
        <v>9</v>
      </c>
    </row>
    <row r="8" spans="1:7" ht="15">
      <c r="A8" s="16"/>
      <c r="B8" s="13"/>
      <c r="C8" s="17" t="s">
        <v>10</v>
      </c>
      <c r="D8" s="18"/>
      <c r="E8" s="14" t="s">
        <v>11</v>
      </c>
      <c r="F8" s="14"/>
      <c r="G8" s="15" t="s">
        <v>12</v>
      </c>
    </row>
    <row r="9" spans="1:7" ht="15">
      <c r="A9" s="19" t="s">
        <v>13</v>
      </c>
      <c r="B9" s="20" t="s">
        <v>14</v>
      </c>
      <c r="C9" s="20"/>
      <c r="D9" s="20"/>
      <c r="E9" s="21">
        <f>E10+E14</f>
        <v>419918</v>
      </c>
      <c r="F9" s="21">
        <f>F10+F14</f>
        <v>0</v>
      </c>
      <c r="G9" s="22">
        <f>G10+G14</f>
        <v>419918</v>
      </c>
    </row>
    <row r="10" spans="1:7" ht="15">
      <c r="A10" s="23"/>
      <c r="B10" s="24" t="s">
        <v>15</v>
      </c>
      <c r="C10" s="24"/>
      <c r="D10" s="25" t="s">
        <v>16</v>
      </c>
      <c r="E10" s="26">
        <f>E13</f>
        <v>5000</v>
      </c>
      <c r="F10" s="26">
        <f>F13</f>
        <v>0</v>
      </c>
      <c r="G10" s="27">
        <f>G13</f>
        <v>5000</v>
      </c>
    </row>
    <row r="11" spans="1:7" ht="15">
      <c r="A11" s="28" t="s">
        <v>17</v>
      </c>
      <c r="B11" s="29"/>
      <c r="C11" s="30" t="s">
        <v>18</v>
      </c>
      <c r="D11" s="31" t="s">
        <v>19</v>
      </c>
      <c r="E11" s="32"/>
      <c r="F11" s="32"/>
      <c r="G11" s="33"/>
    </row>
    <row r="12" spans="1:7" ht="15">
      <c r="A12" s="28"/>
      <c r="B12" s="29"/>
      <c r="C12" s="30"/>
      <c r="D12" s="31" t="s">
        <v>20</v>
      </c>
      <c r="E12" s="32"/>
      <c r="F12" s="32"/>
      <c r="G12" s="33"/>
    </row>
    <row r="13" spans="1:7" ht="15">
      <c r="A13" s="28"/>
      <c r="B13" s="29"/>
      <c r="C13" s="30"/>
      <c r="D13" s="34" t="s">
        <v>21</v>
      </c>
      <c r="E13" s="32">
        <v>5000</v>
      </c>
      <c r="F13" s="32">
        <v>0</v>
      </c>
      <c r="G13" s="33">
        <f>F13+E13</f>
        <v>5000</v>
      </c>
    </row>
    <row r="14" spans="1:7" ht="15">
      <c r="A14" s="28"/>
      <c r="B14" s="29"/>
      <c r="C14" s="30" t="s">
        <v>22</v>
      </c>
      <c r="D14" s="31" t="s">
        <v>23</v>
      </c>
      <c r="E14" s="35">
        <f>E15</f>
        <v>414918</v>
      </c>
      <c r="F14" s="35">
        <f>F15</f>
        <v>0</v>
      </c>
      <c r="G14" s="36">
        <f>G15</f>
        <v>414918</v>
      </c>
    </row>
    <row r="15" spans="1:7" ht="15">
      <c r="A15" s="28"/>
      <c r="B15" s="29"/>
      <c r="C15" s="30"/>
      <c r="D15" s="34" t="s">
        <v>24</v>
      </c>
      <c r="E15" s="32">
        <v>414918</v>
      </c>
      <c r="F15" s="32">
        <v>0</v>
      </c>
      <c r="G15" s="33">
        <f>F15+E15</f>
        <v>414918</v>
      </c>
    </row>
    <row r="16" spans="1:7" ht="15">
      <c r="A16" s="37" t="s">
        <v>25</v>
      </c>
      <c r="B16" s="38" t="s">
        <v>26</v>
      </c>
      <c r="C16" s="38"/>
      <c r="D16" s="38"/>
      <c r="E16" s="21">
        <f>E17+E21</f>
        <v>239500</v>
      </c>
      <c r="F16" s="21">
        <f>F17+F21</f>
        <v>10000</v>
      </c>
      <c r="G16" s="22">
        <f>G17+G21</f>
        <v>249500</v>
      </c>
    </row>
    <row r="17" spans="1:7" ht="15">
      <c r="A17" s="39"/>
      <c r="B17" s="40" t="s">
        <v>27</v>
      </c>
      <c r="C17" s="41"/>
      <c r="D17" s="42" t="s">
        <v>28</v>
      </c>
      <c r="E17" s="43">
        <f>E20</f>
        <v>18000</v>
      </c>
      <c r="F17" s="43">
        <f>F20</f>
        <v>10000</v>
      </c>
      <c r="G17" s="44">
        <f>G20</f>
        <v>28000</v>
      </c>
    </row>
    <row r="18" spans="1:7" ht="15">
      <c r="A18" s="45"/>
      <c r="B18" s="46"/>
      <c r="C18" s="47" t="s">
        <v>29</v>
      </c>
      <c r="D18" s="48" t="s">
        <v>30</v>
      </c>
      <c r="E18" s="43"/>
      <c r="F18" s="43"/>
      <c r="G18" s="44"/>
    </row>
    <row r="19" spans="1:7" ht="15">
      <c r="A19" s="45"/>
      <c r="B19" s="46"/>
      <c r="C19" s="49"/>
      <c r="D19" s="48" t="s">
        <v>31</v>
      </c>
      <c r="E19" s="43"/>
      <c r="F19" s="43"/>
      <c r="G19" s="44"/>
    </row>
    <row r="20" spans="1:7" ht="15">
      <c r="A20" s="45"/>
      <c r="B20" s="46"/>
      <c r="C20" s="49"/>
      <c r="D20" s="48" t="s">
        <v>32</v>
      </c>
      <c r="E20" s="50">
        <v>18000</v>
      </c>
      <c r="F20" s="50">
        <v>10000</v>
      </c>
      <c r="G20" s="51">
        <f>F20+E20</f>
        <v>28000</v>
      </c>
    </row>
    <row r="21" spans="1:7" ht="15">
      <c r="A21" s="45"/>
      <c r="B21" s="52">
        <v>60016</v>
      </c>
      <c r="C21" s="49"/>
      <c r="D21" s="53" t="s">
        <v>33</v>
      </c>
      <c r="E21" s="43">
        <f>E23</f>
        <v>221500</v>
      </c>
      <c r="F21" s="43">
        <f>F23</f>
        <v>0</v>
      </c>
      <c r="G21" s="44">
        <f>G23</f>
        <v>221500</v>
      </c>
    </row>
    <row r="22" spans="1:7" ht="15">
      <c r="A22" s="45"/>
      <c r="B22" s="46"/>
      <c r="C22" s="54" t="s">
        <v>34</v>
      </c>
      <c r="D22" s="55" t="s">
        <v>35</v>
      </c>
      <c r="E22" s="50"/>
      <c r="F22" s="50"/>
      <c r="G22" s="51"/>
    </row>
    <row r="23" spans="1:7" ht="15">
      <c r="A23" s="45"/>
      <c r="B23" s="46"/>
      <c r="C23" s="54"/>
      <c r="D23" s="55" t="s">
        <v>36</v>
      </c>
      <c r="E23" s="50">
        <v>221500</v>
      </c>
      <c r="F23" s="50">
        <v>0</v>
      </c>
      <c r="G23" s="51">
        <f>F23+E23</f>
        <v>221500</v>
      </c>
    </row>
    <row r="24" spans="1:7" ht="15">
      <c r="A24" s="56" t="s">
        <v>37</v>
      </c>
      <c r="B24" s="38" t="s">
        <v>38</v>
      </c>
      <c r="C24" s="38"/>
      <c r="D24" s="38"/>
      <c r="E24" s="57">
        <f>E25</f>
        <v>6269070</v>
      </c>
      <c r="F24" s="57">
        <f>F25</f>
        <v>-891670</v>
      </c>
      <c r="G24" s="58">
        <f>G25</f>
        <v>5377400</v>
      </c>
    </row>
    <row r="25" spans="1:7" ht="15">
      <c r="A25" s="39"/>
      <c r="B25" s="40" t="s">
        <v>39</v>
      </c>
      <c r="C25" s="59"/>
      <c r="D25" s="42" t="s">
        <v>40</v>
      </c>
      <c r="E25" s="43">
        <f>SUM(E26:E37)</f>
        <v>6269070</v>
      </c>
      <c r="F25" s="43">
        <f>SUM(F26:F37)</f>
        <v>-891670</v>
      </c>
      <c r="G25" s="44">
        <f>SUM(G26:G37)</f>
        <v>5377400</v>
      </c>
    </row>
    <row r="26" spans="1:7" ht="15">
      <c r="A26" s="60"/>
      <c r="B26" s="61"/>
      <c r="C26" s="30" t="s">
        <v>41</v>
      </c>
      <c r="D26" s="48" t="s">
        <v>42</v>
      </c>
      <c r="E26" s="50">
        <v>610000</v>
      </c>
      <c r="F26" s="50">
        <v>-360000</v>
      </c>
      <c r="G26" s="51">
        <f>F26+E26</f>
        <v>250000</v>
      </c>
    </row>
    <row r="27" spans="1:7" ht="15">
      <c r="A27" s="60"/>
      <c r="B27" s="61"/>
      <c r="C27" s="30" t="s">
        <v>43</v>
      </c>
      <c r="D27" s="48" t="s">
        <v>44</v>
      </c>
      <c r="E27" s="50">
        <v>570</v>
      </c>
      <c r="F27" s="50">
        <v>1430</v>
      </c>
      <c r="G27" s="51">
        <f>F27+E27</f>
        <v>2000</v>
      </c>
    </row>
    <row r="28" spans="1:7" ht="15">
      <c r="A28" s="60"/>
      <c r="B28" s="61"/>
      <c r="C28" s="30" t="s">
        <v>18</v>
      </c>
      <c r="D28" s="48" t="s">
        <v>19</v>
      </c>
      <c r="E28" s="50"/>
      <c r="F28" s="50"/>
      <c r="G28" s="51"/>
    </row>
    <row r="29" spans="1:7" ht="15">
      <c r="A29" s="60"/>
      <c r="B29" s="61"/>
      <c r="C29" s="30"/>
      <c r="D29" s="48" t="s">
        <v>20</v>
      </c>
      <c r="E29" s="50"/>
      <c r="F29" s="50"/>
      <c r="G29" s="51"/>
    </row>
    <row r="30" spans="1:7" ht="15">
      <c r="A30" s="60"/>
      <c r="B30" s="61"/>
      <c r="C30" s="30"/>
      <c r="D30" s="62" t="s">
        <v>21</v>
      </c>
      <c r="E30" s="50">
        <v>339000</v>
      </c>
      <c r="F30" s="50">
        <v>104000</v>
      </c>
      <c r="G30" s="51">
        <f>F30+E30</f>
        <v>443000</v>
      </c>
    </row>
    <row r="31" spans="1:7" ht="15">
      <c r="A31" s="60"/>
      <c r="B31" s="61"/>
      <c r="C31" s="30" t="s">
        <v>45</v>
      </c>
      <c r="D31" s="48" t="s">
        <v>46</v>
      </c>
      <c r="E31" s="50"/>
      <c r="F31" s="50"/>
      <c r="G31" s="51"/>
    </row>
    <row r="32" spans="1:7" ht="15">
      <c r="A32" s="60"/>
      <c r="B32" s="61"/>
      <c r="C32" s="30"/>
      <c r="D32" s="48" t="s">
        <v>47</v>
      </c>
      <c r="E32" s="50">
        <v>67000</v>
      </c>
      <c r="F32" s="50">
        <v>158000</v>
      </c>
      <c r="G32" s="51">
        <f>F32+E32</f>
        <v>225000</v>
      </c>
    </row>
    <row r="33" spans="1:7" ht="15">
      <c r="A33" s="60"/>
      <c r="B33" s="61"/>
      <c r="C33" s="30" t="s">
        <v>48</v>
      </c>
      <c r="D33" s="48" t="s">
        <v>49</v>
      </c>
      <c r="E33" s="50">
        <v>5233800</v>
      </c>
      <c r="F33" s="50">
        <v>-800000</v>
      </c>
      <c r="G33" s="51">
        <f>F33+E33</f>
        <v>4433800</v>
      </c>
    </row>
    <row r="34" spans="1:7" ht="15">
      <c r="A34" s="60"/>
      <c r="B34" s="61"/>
      <c r="C34" s="63"/>
      <c r="D34" s="48" t="s">
        <v>50</v>
      </c>
      <c r="E34" s="50"/>
      <c r="F34" s="50"/>
      <c r="G34" s="51"/>
    </row>
    <row r="35" spans="1:7" ht="15">
      <c r="A35" s="60"/>
      <c r="B35" s="61"/>
      <c r="C35" s="63" t="s">
        <v>51</v>
      </c>
      <c r="D35" s="48" t="s">
        <v>52</v>
      </c>
      <c r="E35" s="50">
        <v>5000</v>
      </c>
      <c r="F35" s="50">
        <v>0</v>
      </c>
      <c r="G35" s="51">
        <f>F35+E35</f>
        <v>5000</v>
      </c>
    </row>
    <row r="36" spans="1:7" ht="15">
      <c r="A36" s="60"/>
      <c r="B36" s="61"/>
      <c r="C36" s="63" t="s">
        <v>53</v>
      </c>
      <c r="D36" s="48" t="s">
        <v>54</v>
      </c>
      <c r="E36" s="50">
        <v>10000</v>
      </c>
      <c r="F36" s="50">
        <v>0</v>
      </c>
      <c r="G36" s="51">
        <f>F36+E36</f>
        <v>10000</v>
      </c>
    </row>
    <row r="37" spans="1:7" ht="15">
      <c r="A37" s="60"/>
      <c r="B37" s="61"/>
      <c r="C37" s="63" t="s">
        <v>55</v>
      </c>
      <c r="D37" s="48" t="s">
        <v>56</v>
      </c>
      <c r="E37" s="50">
        <v>3700</v>
      </c>
      <c r="F37" s="50">
        <v>4900</v>
      </c>
      <c r="G37" s="51">
        <f>F37+E37</f>
        <v>8600</v>
      </c>
    </row>
    <row r="38" spans="1:7" ht="15">
      <c r="A38" s="56">
        <v>710</v>
      </c>
      <c r="B38" s="38" t="s">
        <v>57</v>
      </c>
      <c r="C38" s="38"/>
      <c r="D38" s="38"/>
      <c r="E38" s="57">
        <f>E39</f>
        <v>46520</v>
      </c>
      <c r="F38" s="57">
        <f>F39</f>
        <v>410</v>
      </c>
      <c r="G38" s="58">
        <f>G39</f>
        <v>46930</v>
      </c>
    </row>
    <row r="39" spans="1:7" ht="15">
      <c r="A39" s="60"/>
      <c r="B39" s="59">
        <v>71004</v>
      </c>
      <c r="C39" s="63"/>
      <c r="D39" s="64" t="s">
        <v>58</v>
      </c>
      <c r="E39" s="43">
        <f>E40+E41</f>
        <v>46520</v>
      </c>
      <c r="F39" s="43">
        <f>F40+F41</f>
        <v>410</v>
      </c>
      <c r="G39" s="44">
        <f>G40+G41</f>
        <v>46930</v>
      </c>
    </row>
    <row r="40" spans="1:7" ht="15">
      <c r="A40" s="60"/>
      <c r="B40" s="61"/>
      <c r="C40" s="30" t="s">
        <v>43</v>
      </c>
      <c r="D40" s="48" t="s">
        <v>44</v>
      </c>
      <c r="E40" s="50">
        <v>1200</v>
      </c>
      <c r="F40" s="50">
        <v>450</v>
      </c>
      <c r="G40" s="51">
        <f>F40+E40</f>
        <v>1650</v>
      </c>
    </row>
    <row r="41" spans="1:7" ht="15">
      <c r="A41" s="60"/>
      <c r="B41" s="61"/>
      <c r="C41" s="61" t="s">
        <v>59</v>
      </c>
      <c r="D41" s="31" t="s">
        <v>60</v>
      </c>
      <c r="E41" s="50">
        <v>45320</v>
      </c>
      <c r="F41" s="50">
        <v>-40</v>
      </c>
      <c r="G41" s="51">
        <f>F41+E41</f>
        <v>45280</v>
      </c>
    </row>
    <row r="42" spans="1:7" ht="15">
      <c r="A42" s="56" t="s">
        <v>61</v>
      </c>
      <c r="B42" s="38" t="s">
        <v>62</v>
      </c>
      <c r="C42" s="38"/>
      <c r="D42" s="38"/>
      <c r="E42" s="57">
        <f>E43+E48+E56+E54</f>
        <v>683912</v>
      </c>
      <c r="F42" s="57">
        <f>F43+F48+F56+F54</f>
        <v>32850</v>
      </c>
      <c r="G42" s="58">
        <f>G43+G48+G56+G54</f>
        <v>716762</v>
      </c>
    </row>
    <row r="43" spans="1:7" ht="15">
      <c r="A43" s="39"/>
      <c r="B43" s="40" t="s">
        <v>63</v>
      </c>
      <c r="C43" s="41"/>
      <c r="D43" s="65" t="s">
        <v>64</v>
      </c>
      <c r="E43" s="43">
        <f>E45+E47</f>
        <v>269450</v>
      </c>
      <c r="F43" s="43">
        <f>F45+F47</f>
        <v>0</v>
      </c>
      <c r="G43" s="44">
        <f>G45+G47</f>
        <v>269450</v>
      </c>
    </row>
    <row r="44" spans="1:7" ht="15">
      <c r="A44" s="60"/>
      <c r="B44" s="61"/>
      <c r="C44" s="66" t="s">
        <v>22</v>
      </c>
      <c r="D44" s="31" t="s">
        <v>23</v>
      </c>
      <c r="E44" s="43"/>
      <c r="F44" s="43"/>
      <c r="G44" s="44"/>
    </row>
    <row r="45" spans="1:7" ht="15">
      <c r="A45" s="60"/>
      <c r="B45" s="61"/>
      <c r="C45" s="61"/>
      <c r="D45" s="34" t="s">
        <v>24</v>
      </c>
      <c r="E45" s="50">
        <v>260700</v>
      </c>
      <c r="F45" s="50">
        <v>0</v>
      </c>
      <c r="G45" s="51">
        <f>F45+E45</f>
        <v>260700</v>
      </c>
    </row>
    <row r="46" spans="1:7" ht="15">
      <c r="A46" s="60"/>
      <c r="B46" s="61"/>
      <c r="C46" s="66" t="s">
        <v>65</v>
      </c>
      <c r="D46" s="31" t="s">
        <v>66</v>
      </c>
      <c r="E46" s="50"/>
      <c r="F46" s="50"/>
      <c r="G46" s="51"/>
    </row>
    <row r="47" spans="1:7" ht="15">
      <c r="A47" s="60"/>
      <c r="B47" s="61"/>
      <c r="C47" s="61"/>
      <c r="D47" s="31" t="s">
        <v>67</v>
      </c>
      <c r="E47" s="50">
        <v>8750</v>
      </c>
      <c r="F47" s="50">
        <v>0</v>
      </c>
      <c r="G47" s="51">
        <f>F47+E47</f>
        <v>8750</v>
      </c>
    </row>
    <row r="48" spans="1:7" ht="15">
      <c r="A48" s="39"/>
      <c r="B48" s="40" t="s">
        <v>68</v>
      </c>
      <c r="C48" s="41"/>
      <c r="D48" s="43" t="s">
        <v>69</v>
      </c>
      <c r="E48" s="43">
        <f>SUM(E49:E53)</f>
        <v>404510</v>
      </c>
      <c r="F48" s="43">
        <f>SUM(F49:F53)</f>
        <v>31100</v>
      </c>
      <c r="G48" s="44">
        <f>SUM(G49:G53)</f>
        <v>435610</v>
      </c>
    </row>
    <row r="49" spans="1:7" ht="15">
      <c r="A49" s="39"/>
      <c r="B49" s="40"/>
      <c r="C49" s="30" t="s">
        <v>43</v>
      </c>
      <c r="D49" s="48" t="s">
        <v>44</v>
      </c>
      <c r="E49" s="50">
        <v>5000</v>
      </c>
      <c r="F49" s="50">
        <v>-4900</v>
      </c>
      <c r="G49" s="51">
        <f>F49+E49</f>
        <v>100</v>
      </c>
    </row>
    <row r="50" spans="1:7" ht="15">
      <c r="A50" s="60"/>
      <c r="B50" s="61"/>
      <c r="C50" s="66" t="s">
        <v>70</v>
      </c>
      <c r="D50" s="31" t="s">
        <v>71</v>
      </c>
      <c r="E50" s="50">
        <v>3000</v>
      </c>
      <c r="F50" s="50">
        <v>-2000</v>
      </c>
      <c r="G50" s="51">
        <f>F50+E50</f>
        <v>1000</v>
      </c>
    </row>
    <row r="51" spans="1:7" ht="15">
      <c r="A51" s="60"/>
      <c r="B51" s="61"/>
      <c r="C51" s="61" t="s">
        <v>53</v>
      </c>
      <c r="D51" s="31" t="s">
        <v>54</v>
      </c>
      <c r="E51" s="50">
        <v>257500</v>
      </c>
      <c r="F51" s="50">
        <v>35000</v>
      </c>
      <c r="G51" s="51">
        <f>F51+E51</f>
        <v>292500</v>
      </c>
    </row>
    <row r="52" spans="1:7" ht="15">
      <c r="A52" s="60"/>
      <c r="B52" s="61"/>
      <c r="C52" s="61" t="s">
        <v>59</v>
      </c>
      <c r="D52" s="31" t="s">
        <v>60</v>
      </c>
      <c r="E52" s="50">
        <v>700</v>
      </c>
      <c r="F52" s="50">
        <v>0</v>
      </c>
      <c r="G52" s="51">
        <f>F52+E52</f>
        <v>700</v>
      </c>
    </row>
    <row r="53" spans="1:7" ht="15">
      <c r="A53" s="60"/>
      <c r="B53" s="61"/>
      <c r="C53" s="61" t="s">
        <v>55</v>
      </c>
      <c r="D53" s="31" t="s">
        <v>72</v>
      </c>
      <c r="E53" s="50">
        <v>138310</v>
      </c>
      <c r="F53" s="50">
        <v>3000</v>
      </c>
      <c r="G53" s="51">
        <f>F53+E53</f>
        <v>141310</v>
      </c>
    </row>
    <row r="54" spans="1:7" ht="15">
      <c r="A54" s="60"/>
      <c r="B54" s="59">
        <v>75075</v>
      </c>
      <c r="C54" s="61"/>
      <c r="D54" s="67" t="s">
        <v>73</v>
      </c>
      <c r="E54" s="43">
        <f>E55</f>
        <v>0</v>
      </c>
      <c r="F54" s="43">
        <f>F55</f>
        <v>800</v>
      </c>
      <c r="G54" s="44">
        <f>F54+E54</f>
        <v>800</v>
      </c>
    </row>
    <row r="55" spans="1:7" ht="15">
      <c r="A55" s="60"/>
      <c r="B55" s="61"/>
      <c r="C55" s="61" t="s">
        <v>55</v>
      </c>
      <c r="D55" s="31" t="s">
        <v>72</v>
      </c>
      <c r="E55" s="50">
        <v>0</v>
      </c>
      <c r="F55" s="50">
        <v>800</v>
      </c>
      <c r="G55" s="51">
        <f>F55+E55</f>
        <v>800</v>
      </c>
    </row>
    <row r="56" spans="1:7" ht="15">
      <c r="A56" s="60"/>
      <c r="B56" s="59">
        <v>75095</v>
      </c>
      <c r="C56" s="41"/>
      <c r="D56" s="67" t="s">
        <v>74</v>
      </c>
      <c r="E56" s="43">
        <f>E57+E58</f>
        <v>9952</v>
      </c>
      <c r="F56" s="43">
        <f>F57+F58</f>
        <v>950</v>
      </c>
      <c r="G56" s="44">
        <f>G57+G58</f>
        <v>10902</v>
      </c>
    </row>
    <row r="57" spans="1:7" ht="15">
      <c r="A57" s="60"/>
      <c r="B57" s="61"/>
      <c r="C57" s="61" t="s">
        <v>75</v>
      </c>
      <c r="D57" s="31" t="s">
        <v>76</v>
      </c>
      <c r="E57" s="50">
        <v>1000</v>
      </c>
      <c r="F57" s="50">
        <v>950</v>
      </c>
      <c r="G57" s="51">
        <f>F57+E57</f>
        <v>1950</v>
      </c>
    </row>
    <row r="58" spans="1:7" ht="15">
      <c r="A58" s="60"/>
      <c r="B58" s="61"/>
      <c r="C58" s="61" t="s">
        <v>55</v>
      </c>
      <c r="D58" s="31" t="s">
        <v>72</v>
      </c>
      <c r="E58" s="50">
        <v>8952</v>
      </c>
      <c r="F58" s="50">
        <v>0</v>
      </c>
      <c r="G58" s="51">
        <f>F58+E58</f>
        <v>8952</v>
      </c>
    </row>
    <row r="59" spans="1:7" ht="15">
      <c r="A59" s="68" t="s">
        <v>77</v>
      </c>
      <c r="B59" s="69" t="s">
        <v>78</v>
      </c>
      <c r="C59" s="69"/>
      <c r="D59" s="69"/>
      <c r="E59" s="70"/>
      <c r="F59" s="70"/>
      <c r="G59" s="71"/>
    </row>
    <row r="60" spans="1:7" ht="15">
      <c r="A60" s="72"/>
      <c r="B60" s="73" t="s">
        <v>79</v>
      </c>
      <c r="C60" s="73"/>
      <c r="D60" s="73"/>
      <c r="E60" s="74">
        <f>E62+E65</f>
        <v>73830</v>
      </c>
      <c r="F60" s="74">
        <f>F62+F65</f>
        <v>0</v>
      </c>
      <c r="G60" s="75">
        <f>G62+G65</f>
        <v>73830</v>
      </c>
    </row>
    <row r="61" spans="1:7" ht="15">
      <c r="A61" s="39"/>
      <c r="B61" s="40" t="s">
        <v>80</v>
      </c>
      <c r="C61" s="41"/>
      <c r="D61" s="42" t="s">
        <v>81</v>
      </c>
      <c r="E61" s="43"/>
      <c r="F61" s="43"/>
      <c r="G61" s="44"/>
    </row>
    <row r="62" spans="1:7" ht="15">
      <c r="A62" s="39"/>
      <c r="B62" s="41"/>
      <c r="C62" s="41"/>
      <c r="D62" s="42" t="s">
        <v>82</v>
      </c>
      <c r="E62" s="43">
        <f>E64</f>
        <v>7000</v>
      </c>
      <c r="F62" s="43">
        <f>F64</f>
        <v>0</v>
      </c>
      <c r="G62" s="44">
        <f>G64</f>
        <v>7000</v>
      </c>
    </row>
    <row r="63" spans="1:7" ht="15">
      <c r="A63" s="60"/>
      <c r="B63" s="61"/>
      <c r="C63" s="66" t="s">
        <v>22</v>
      </c>
      <c r="D63" s="48" t="s">
        <v>23</v>
      </c>
      <c r="E63" s="43"/>
      <c r="F63" s="43"/>
      <c r="G63" s="44"/>
    </row>
    <row r="64" spans="1:7" ht="15">
      <c r="A64" s="60"/>
      <c r="B64" s="61"/>
      <c r="C64" s="66"/>
      <c r="D64" s="48" t="s">
        <v>83</v>
      </c>
      <c r="E64" s="50">
        <v>7000</v>
      </c>
      <c r="F64" s="50">
        <v>0</v>
      </c>
      <c r="G64" s="51">
        <f>F64+E64</f>
        <v>7000</v>
      </c>
    </row>
    <row r="65" spans="1:7" ht="15">
      <c r="A65" s="60"/>
      <c r="B65" s="59">
        <v>75108</v>
      </c>
      <c r="C65" s="66"/>
      <c r="D65" s="64" t="s">
        <v>84</v>
      </c>
      <c r="E65" s="43">
        <f>E67</f>
        <v>66830</v>
      </c>
      <c r="F65" s="43">
        <f>F67</f>
        <v>0</v>
      </c>
      <c r="G65" s="44">
        <f>G67</f>
        <v>66830</v>
      </c>
    </row>
    <row r="66" spans="1:7" ht="15">
      <c r="A66" s="60"/>
      <c r="B66" s="61"/>
      <c r="C66" s="66" t="s">
        <v>22</v>
      </c>
      <c r="D66" s="48" t="s">
        <v>23</v>
      </c>
      <c r="E66" s="50"/>
      <c r="F66" s="50"/>
      <c r="G66" s="51"/>
    </row>
    <row r="67" spans="1:7" ht="15">
      <c r="A67" s="60"/>
      <c r="B67" s="61"/>
      <c r="C67" s="66"/>
      <c r="D67" s="48" t="s">
        <v>83</v>
      </c>
      <c r="E67" s="50">
        <v>66830</v>
      </c>
      <c r="F67" s="50">
        <v>0</v>
      </c>
      <c r="G67" s="51">
        <f>F67+E67</f>
        <v>66830</v>
      </c>
    </row>
    <row r="68" spans="1:7" ht="15">
      <c r="A68" s="56" t="s">
        <v>85</v>
      </c>
      <c r="B68" s="38" t="s">
        <v>86</v>
      </c>
      <c r="C68" s="38"/>
      <c r="D68" s="38"/>
      <c r="E68" s="57">
        <f>E69+E71</f>
        <v>50000</v>
      </c>
      <c r="F68" s="57">
        <f>F69+F71</f>
        <v>6800</v>
      </c>
      <c r="G68" s="58">
        <f>G69+G71</f>
        <v>56800</v>
      </c>
    </row>
    <row r="69" spans="1:7" ht="15">
      <c r="A69" s="39"/>
      <c r="B69" s="40" t="s">
        <v>87</v>
      </c>
      <c r="C69" s="41"/>
      <c r="D69" s="42" t="s">
        <v>88</v>
      </c>
      <c r="E69" s="43">
        <f>E70</f>
        <v>50000</v>
      </c>
      <c r="F69" s="43">
        <f>F70</f>
        <v>4500</v>
      </c>
      <c r="G69" s="44">
        <f>G70</f>
        <v>54500</v>
      </c>
    </row>
    <row r="70" spans="1:7" ht="15">
      <c r="A70" s="60"/>
      <c r="B70" s="61"/>
      <c r="C70" s="66" t="s">
        <v>89</v>
      </c>
      <c r="D70" s="48" t="s">
        <v>90</v>
      </c>
      <c r="E70" s="50">
        <v>50000</v>
      </c>
      <c r="F70" s="50">
        <v>4500</v>
      </c>
      <c r="G70" s="51">
        <f>F70+E70</f>
        <v>54500</v>
      </c>
    </row>
    <row r="71" spans="1:7" ht="15">
      <c r="A71" s="60"/>
      <c r="B71" s="59">
        <v>75495</v>
      </c>
      <c r="C71" s="66"/>
      <c r="D71" s="42" t="s">
        <v>16</v>
      </c>
      <c r="E71" s="43">
        <f>E72</f>
        <v>0</v>
      </c>
      <c r="F71" s="43">
        <f>F72</f>
        <v>2300</v>
      </c>
      <c r="G71" s="44">
        <f>G72</f>
        <v>2300</v>
      </c>
    </row>
    <row r="72" spans="1:7" ht="15">
      <c r="A72" s="60"/>
      <c r="B72" s="61"/>
      <c r="C72" s="66" t="s">
        <v>55</v>
      </c>
      <c r="D72" s="31" t="s">
        <v>72</v>
      </c>
      <c r="E72" s="50">
        <v>0</v>
      </c>
      <c r="F72" s="50">
        <v>2300</v>
      </c>
      <c r="G72" s="51">
        <f>F72+E72</f>
        <v>2300</v>
      </c>
    </row>
    <row r="73" spans="1:7" ht="15">
      <c r="A73" s="68" t="s">
        <v>91</v>
      </c>
      <c r="B73" s="69" t="s">
        <v>92</v>
      </c>
      <c r="C73" s="69"/>
      <c r="D73" s="69"/>
      <c r="E73" s="70"/>
      <c r="F73" s="70"/>
      <c r="G73" s="71"/>
    </row>
    <row r="74" spans="1:7" ht="15">
      <c r="A74" s="76"/>
      <c r="B74" s="77" t="s">
        <v>93</v>
      </c>
      <c r="C74" s="77"/>
      <c r="D74" s="77"/>
      <c r="E74" s="78"/>
      <c r="F74" s="78"/>
      <c r="G74" s="79"/>
    </row>
    <row r="75" spans="1:7" ht="15">
      <c r="A75" s="72"/>
      <c r="B75" s="73" t="s">
        <v>94</v>
      </c>
      <c r="C75" s="73"/>
      <c r="D75" s="73"/>
      <c r="E75" s="74">
        <f>E76+E108+E79+E89+E103</f>
        <v>34054114</v>
      </c>
      <c r="F75" s="74">
        <f>F76+F108+F79+F89+F103</f>
        <v>1400166</v>
      </c>
      <c r="G75" s="75">
        <f>G76+G108+G79+G89+G103</f>
        <v>35454280</v>
      </c>
    </row>
    <row r="76" spans="1:7" ht="15">
      <c r="A76" s="39"/>
      <c r="B76" s="40" t="s">
        <v>95</v>
      </c>
      <c r="C76" s="41"/>
      <c r="D76" s="42" t="s">
        <v>96</v>
      </c>
      <c r="E76" s="43">
        <f>SUM(E77:E78)</f>
        <v>83500</v>
      </c>
      <c r="F76" s="43">
        <f>SUM(F77:F78)</f>
        <v>0</v>
      </c>
      <c r="G76" s="44">
        <f>SUM(G77:G78)</f>
        <v>83500</v>
      </c>
    </row>
    <row r="77" spans="1:7" ht="15">
      <c r="A77" s="60"/>
      <c r="B77" s="61"/>
      <c r="C77" s="66" t="s">
        <v>97</v>
      </c>
      <c r="D77" s="48" t="s">
        <v>98</v>
      </c>
      <c r="E77" s="50">
        <v>80000</v>
      </c>
      <c r="F77" s="50">
        <v>0</v>
      </c>
      <c r="G77" s="51">
        <f>F77+E77</f>
        <v>80000</v>
      </c>
    </row>
    <row r="78" spans="1:7" ht="15">
      <c r="A78" s="60"/>
      <c r="B78" s="61"/>
      <c r="C78" s="66" t="s">
        <v>51</v>
      </c>
      <c r="D78" s="48" t="s">
        <v>52</v>
      </c>
      <c r="E78" s="50">
        <v>3500</v>
      </c>
      <c r="F78" s="50">
        <v>0</v>
      </c>
      <c r="G78" s="51">
        <f>F78+E78</f>
        <v>3500</v>
      </c>
    </row>
    <row r="79" spans="1:7" ht="15">
      <c r="A79" s="39"/>
      <c r="B79" s="40" t="s">
        <v>99</v>
      </c>
      <c r="C79" s="41"/>
      <c r="D79" s="42" t="s">
        <v>100</v>
      </c>
      <c r="E79" s="43">
        <f>SUM(E82:E88)</f>
        <v>8186000</v>
      </c>
      <c r="F79" s="43">
        <f>SUM(F82:F88)</f>
        <v>291000</v>
      </c>
      <c r="G79" s="44">
        <f>SUM(G82:G88)</f>
        <v>8477000</v>
      </c>
    </row>
    <row r="80" spans="1:7" ht="15">
      <c r="A80" s="39"/>
      <c r="B80" s="41"/>
      <c r="C80" s="41"/>
      <c r="D80" s="42" t="s">
        <v>101</v>
      </c>
      <c r="E80" s="43"/>
      <c r="F80" s="43"/>
      <c r="G80" s="44"/>
    </row>
    <row r="81" spans="1:7" ht="15">
      <c r="A81" s="39"/>
      <c r="B81" s="41"/>
      <c r="C81" s="41"/>
      <c r="D81" s="42" t="s">
        <v>102</v>
      </c>
      <c r="E81" s="43"/>
      <c r="F81" s="43"/>
      <c r="G81" s="44"/>
    </row>
    <row r="82" spans="1:7" ht="15">
      <c r="A82" s="60"/>
      <c r="B82" s="61"/>
      <c r="C82" s="66" t="s">
        <v>103</v>
      </c>
      <c r="D82" s="48" t="s">
        <v>104</v>
      </c>
      <c r="E82" s="50">
        <v>6500000</v>
      </c>
      <c r="F82" s="50">
        <v>210000</v>
      </c>
      <c r="G82" s="51">
        <f>F82+E82</f>
        <v>6710000</v>
      </c>
    </row>
    <row r="83" spans="1:7" ht="15">
      <c r="A83" s="60"/>
      <c r="B83" s="61"/>
      <c r="C83" s="66" t="s">
        <v>105</v>
      </c>
      <c r="D83" s="48" t="s">
        <v>106</v>
      </c>
      <c r="E83" s="50">
        <v>180000</v>
      </c>
      <c r="F83" s="50">
        <v>123000</v>
      </c>
      <c r="G83" s="51">
        <f>F83+E83</f>
        <v>303000</v>
      </c>
    </row>
    <row r="84" spans="1:7" ht="15">
      <c r="A84" s="60"/>
      <c r="B84" s="61"/>
      <c r="C84" s="66" t="s">
        <v>107</v>
      </c>
      <c r="D84" s="48" t="s">
        <v>108</v>
      </c>
      <c r="E84" s="50">
        <v>22000</v>
      </c>
      <c r="F84" s="50">
        <v>3000</v>
      </c>
      <c r="G84" s="51">
        <f>F84+E84</f>
        <v>25000</v>
      </c>
    </row>
    <row r="85" spans="1:7" ht="15">
      <c r="A85" s="60"/>
      <c r="B85" s="61"/>
      <c r="C85" s="66" t="s">
        <v>109</v>
      </c>
      <c r="D85" s="48" t="s">
        <v>110</v>
      </c>
      <c r="E85" s="50">
        <v>300000</v>
      </c>
      <c r="F85" s="50">
        <v>5000</v>
      </c>
      <c r="G85" s="51">
        <f>F85+E85</f>
        <v>305000</v>
      </c>
    </row>
    <row r="86" spans="1:7" ht="15">
      <c r="A86" s="60"/>
      <c r="B86" s="61"/>
      <c r="C86" s="66" t="s">
        <v>111</v>
      </c>
      <c r="D86" s="48" t="s">
        <v>112</v>
      </c>
      <c r="E86" s="50">
        <v>150000</v>
      </c>
      <c r="F86" s="50">
        <v>-50000</v>
      </c>
      <c r="G86" s="51">
        <f>F86+E86</f>
        <v>100000</v>
      </c>
    </row>
    <row r="87" spans="1:7" ht="15">
      <c r="A87" s="60"/>
      <c r="B87" s="61"/>
      <c r="C87" s="66" t="s">
        <v>51</v>
      </c>
      <c r="D87" s="48" t="s">
        <v>52</v>
      </c>
      <c r="E87" s="50">
        <v>34000</v>
      </c>
      <c r="F87" s="50">
        <v>0</v>
      </c>
      <c r="G87" s="51">
        <f>F87+E87</f>
        <v>34000</v>
      </c>
    </row>
    <row r="88" spans="1:7" ht="15">
      <c r="A88" s="60"/>
      <c r="B88" s="61"/>
      <c r="C88" s="61" t="s">
        <v>113</v>
      </c>
      <c r="D88" s="48" t="s">
        <v>114</v>
      </c>
      <c r="E88" s="50">
        <v>1000000</v>
      </c>
      <c r="F88" s="50">
        <v>0</v>
      </c>
      <c r="G88" s="51">
        <f>F88+E88</f>
        <v>1000000</v>
      </c>
    </row>
    <row r="89" spans="1:7" ht="15">
      <c r="A89" s="60"/>
      <c r="B89" s="29">
        <v>75616</v>
      </c>
      <c r="C89" s="41"/>
      <c r="D89" s="42" t="s">
        <v>115</v>
      </c>
      <c r="E89" s="43">
        <f>SUM(E92:E101)</f>
        <v>5009300</v>
      </c>
      <c r="F89" s="43">
        <f>SUM(F92:F101)</f>
        <v>1046000</v>
      </c>
      <c r="G89" s="44">
        <f>SUM(G92:G101)</f>
        <v>6055300</v>
      </c>
    </row>
    <row r="90" spans="1:7" ht="15">
      <c r="A90" s="60"/>
      <c r="B90" s="41"/>
      <c r="C90" s="41"/>
      <c r="D90" s="42" t="s">
        <v>116</v>
      </c>
      <c r="E90" s="43"/>
      <c r="F90" s="43"/>
      <c r="G90" s="44"/>
    </row>
    <row r="91" spans="1:7" ht="15">
      <c r="A91" s="60"/>
      <c r="B91" s="41"/>
      <c r="C91" s="41"/>
      <c r="D91" s="42" t="s">
        <v>117</v>
      </c>
      <c r="E91" s="43"/>
      <c r="F91" s="43"/>
      <c r="G91" s="44"/>
    </row>
    <row r="92" spans="1:7" ht="15">
      <c r="A92" s="60"/>
      <c r="B92" s="61"/>
      <c r="C92" s="66" t="s">
        <v>103</v>
      </c>
      <c r="D92" s="48" t="s">
        <v>104</v>
      </c>
      <c r="E92" s="50">
        <v>2230000</v>
      </c>
      <c r="F92" s="50">
        <v>750000</v>
      </c>
      <c r="G92" s="51">
        <f>F92+E92</f>
        <v>2980000</v>
      </c>
    </row>
    <row r="93" spans="1:7" ht="15">
      <c r="A93" s="60"/>
      <c r="B93" s="61"/>
      <c r="C93" s="66" t="s">
        <v>105</v>
      </c>
      <c r="D93" s="48" t="s">
        <v>106</v>
      </c>
      <c r="E93" s="50">
        <v>1000000</v>
      </c>
      <c r="F93" s="50">
        <v>0</v>
      </c>
      <c r="G93" s="51">
        <f>F93+E93</f>
        <v>1000000</v>
      </c>
    </row>
    <row r="94" spans="1:7" ht="15">
      <c r="A94" s="60"/>
      <c r="B94" s="61"/>
      <c r="C94" s="66" t="s">
        <v>107</v>
      </c>
      <c r="D94" s="48" t="s">
        <v>108</v>
      </c>
      <c r="E94" s="50">
        <v>2000</v>
      </c>
      <c r="F94" s="50">
        <v>0</v>
      </c>
      <c r="G94" s="51">
        <f>F94+E94</f>
        <v>2000</v>
      </c>
    </row>
    <row r="95" spans="1:7" ht="15">
      <c r="A95" s="60"/>
      <c r="B95" s="61"/>
      <c r="C95" s="66" t="s">
        <v>109</v>
      </c>
      <c r="D95" s="48" t="s">
        <v>110</v>
      </c>
      <c r="E95" s="50">
        <v>400000</v>
      </c>
      <c r="F95" s="50">
        <v>5000</v>
      </c>
      <c r="G95" s="51">
        <f>F95+E95</f>
        <v>405000</v>
      </c>
    </row>
    <row r="96" spans="1:7" ht="15">
      <c r="A96" s="60"/>
      <c r="B96" s="61"/>
      <c r="C96" s="66" t="s">
        <v>118</v>
      </c>
      <c r="D96" s="48" t="s">
        <v>119</v>
      </c>
      <c r="E96" s="50">
        <v>220000</v>
      </c>
      <c r="F96" s="50">
        <v>60000</v>
      </c>
      <c r="G96" s="51">
        <f>F96+E96</f>
        <v>280000</v>
      </c>
    </row>
    <row r="97" spans="1:7" ht="15">
      <c r="A97" s="60"/>
      <c r="B97" s="61"/>
      <c r="C97" s="66" t="s">
        <v>120</v>
      </c>
      <c r="D97" s="48" t="s">
        <v>121</v>
      </c>
      <c r="E97" s="50">
        <v>2300</v>
      </c>
      <c r="F97" s="50">
        <v>0</v>
      </c>
      <c r="G97" s="51">
        <f>F97+E97</f>
        <v>2300</v>
      </c>
    </row>
    <row r="98" spans="1:7" ht="15">
      <c r="A98" s="60"/>
      <c r="B98" s="61"/>
      <c r="C98" s="66" t="s">
        <v>122</v>
      </c>
      <c r="D98" s="48" t="s">
        <v>123</v>
      </c>
      <c r="E98" s="50">
        <v>220000</v>
      </c>
      <c r="F98" s="50">
        <v>0</v>
      </c>
      <c r="G98" s="51">
        <f>F98+E98</f>
        <v>220000</v>
      </c>
    </row>
    <row r="99" spans="1:7" ht="15">
      <c r="A99" s="60"/>
      <c r="B99" s="61"/>
      <c r="C99" s="66" t="s">
        <v>111</v>
      </c>
      <c r="D99" s="48" t="s">
        <v>112</v>
      </c>
      <c r="E99" s="50">
        <v>850000</v>
      </c>
      <c r="F99" s="50">
        <v>220000</v>
      </c>
      <c r="G99" s="51">
        <f>F99+E99</f>
        <v>1070000</v>
      </c>
    </row>
    <row r="100" spans="1:7" ht="15">
      <c r="A100" s="60"/>
      <c r="B100" s="61"/>
      <c r="C100" s="66" t="s">
        <v>43</v>
      </c>
      <c r="D100" s="48" t="s">
        <v>44</v>
      </c>
      <c r="E100" s="50">
        <v>15000</v>
      </c>
      <c r="F100" s="50">
        <v>6000</v>
      </c>
      <c r="G100" s="51">
        <f>F100+E100</f>
        <v>21000</v>
      </c>
    </row>
    <row r="101" spans="1:7" ht="15">
      <c r="A101" s="60"/>
      <c r="B101" s="61"/>
      <c r="C101" s="66" t="s">
        <v>51</v>
      </c>
      <c r="D101" s="48" t="s">
        <v>52</v>
      </c>
      <c r="E101" s="50">
        <v>70000</v>
      </c>
      <c r="F101" s="50">
        <v>5000</v>
      </c>
      <c r="G101" s="51">
        <f>F101+E101</f>
        <v>75000</v>
      </c>
    </row>
    <row r="102" spans="1:7" ht="15">
      <c r="A102" s="39"/>
      <c r="B102" s="40" t="s">
        <v>124</v>
      </c>
      <c r="C102" s="41"/>
      <c r="D102" s="42" t="s">
        <v>125</v>
      </c>
      <c r="E102" s="43"/>
      <c r="F102" s="43"/>
      <c r="G102" s="44"/>
    </row>
    <row r="103" spans="1:7" ht="15">
      <c r="A103" s="39"/>
      <c r="B103" s="41"/>
      <c r="C103" s="41"/>
      <c r="D103" s="42" t="s">
        <v>126</v>
      </c>
      <c r="E103" s="43">
        <f>SUM(E104:E106)</f>
        <v>2654582</v>
      </c>
      <c r="F103" s="43">
        <f>SUM(F104:F106)</f>
        <v>-266834</v>
      </c>
      <c r="G103" s="44">
        <f>SUM(G104:G106)</f>
        <v>2387748</v>
      </c>
    </row>
    <row r="104" spans="1:7" ht="15">
      <c r="A104" s="60"/>
      <c r="B104" s="61"/>
      <c r="C104" s="66" t="s">
        <v>127</v>
      </c>
      <c r="D104" s="48" t="s">
        <v>128</v>
      </c>
      <c r="E104" s="50">
        <v>1300000</v>
      </c>
      <c r="F104" s="50">
        <v>100000</v>
      </c>
      <c r="G104" s="51">
        <f>F104+E104</f>
        <v>1400000</v>
      </c>
    </row>
    <row r="105" spans="1:7" ht="15">
      <c r="A105" s="60"/>
      <c r="B105" s="61"/>
      <c r="C105" s="66" t="s">
        <v>129</v>
      </c>
      <c r="D105" s="48" t="s">
        <v>130</v>
      </c>
      <c r="E105" s="50">
        <v>554582</v>
      </c>
      <c r="F105" s="50">
        <v>3166</v>
      </c>
      <c r="G105" s="51">
        <f>F105+E105</f>
        <v>557748</v>
      </c>
    </row>
    <row r="106" spans="1:7" ht="15">
      <c r="A106" s="60"/>
      <c r="B106" s="61"/>
      <c r="C106" s="30" t="s">
        <v>131</v>
      </c>
      <c r="D106" s="48" t="s">
        <v>132</v>
      </c>
      <c r="E106" s="50">
        <v>800000</v>
      </c>
      <c r="F106" s="50">
        <v>-370000</v>
      </c>
      <c r="G106" s="51">
        <f>F106+E106</f>
        <v>430000</v>
      </c>
    </row>
    <row r="107" spans="1:7" ht="15">
      <c r="A107" s="60"/>
      <c r="B107" s="61"/>
      <c r="C107" s="63"/>
      <c r="D107" s="48" t="s">
        <v>133</v>
      </c>
      <c r="E107" s="43"/>
      <c r="F107" s="43"/>
      <c r="G107" s="44"/>
    </row>
    <row r="108" spans="1:7" ht="15">
      <c r="A108" s="39"/>
      <c r="B108" s="40" t="s">
        <v>134</v>
      </c>
      <c r="C108" s="41"/>
      <c r="D108" s="42" t="s">
        <v>135</v>
      </c>
      <c r="E108" s="43">
        <f>SUM(E109:E110)</f>
        <v>18120732</v>
      </c>
      <c r="F108" s="43">
        <f>SUM(F109:F110)</f>
        <v>330000</v>
      </c>
      <c r="G108" s="44">
        <f>SUM(G109:G110)</f>
        <v>18450732</v>
      </c>
    </row>
    <row r="109" spans="1:7" ht="15">
      <c r="A109" s="60"/>
      <c r="B109" s="61"/>
      <c r="C109" s="66" t="s">
        <v>136</v>
      </c>
      <c r="D109" s="48" t="s">
        <v>137</v>
      </c>
      <c r="E109" s="50">
        <v>17220732</v>
      </c>
      <c r="F109" s="50">
        <v>0</v>
      </c>
      <c r="G109" s="51">
        <f>F109+E109</f>
        <v>17220732</v>
      </c>
    </row>
    <row r="110" spans="1:7" ht="15">
      <c r="A110" s="60"/>
      <c r="B110" s="61"/>
      <c r="C110" s="66" t="s">
        <v>138</v>
      </c>
      <c r="D110" s="48" t="s">
        <v>139</v>
      </c>
      <c r="E110" s="50">
        <v>900000</v>
      </c>
      <c r="F110" s="50">
        <v>330000</v>
      </c>
      <c r="G110" s="51">
        <f>F110+E110</f>
        <v>1230000</v>
      </c>
    </row>
    <row r="111" spans="1:7" ht="15">
      <c r="A111" s="56" t="s">
        <v>140</v>
      </c>
      <c r="B111" s="38" t="s">
        <v>141</v>
      </c>
      <c r="C111" s="38"/>
      <c r="D111" s="38"/>
      <c r="E111" s="57">
        <f>E112+E114+E118+E116</f>
        <v>20586108</v>
      </c>
      <c r="F111" s="57">
        <f>F112+F114+F118+F116</f>
        <v>14389</v>
      </c>
      <c r="G111" s="58">
        <f>G112+G114+G118+G116</f>
        <v>20600497</v>
      </c>
    </row>
    <row r="112" spans="1:7" ht="15">
      <c r="A112" s="39"/>
      <c r="B112" s="40" t="s">
        <v>142</v>
      </c>
      <c r="C112" s="41"/>
      <c r="D112" s="42" t="s">
        <v>143</v>
      </c>
      <c r="E112" s="43">
        <f>E113</f>
        <v>17667264</v>
      </c>
      <c r="F112" s="43">
        <f>F113</f>
        <v>14389</v>
      </c>
      <c r="G112" s="44">
        <f>G113</f>
        <v>17681653</v>
      </c>
    </row>
    <row r="113" spans="1:7" ht="15">
      <c r="A113" s="60"/>
      <c r="B113" s="61"/>
      <c r="C113" s="66" t="s">
        <v>144</v>
      </c>
      <c r="D113" s="48" t="s">
        <v>145</v>
      </c>
      <c r="E113" s="50">
        <v>17667264</v>
      </c>
      <c r="F113" s="50">
        <v>14389</v>
      </c>
      <c r="G113" s="51">
        <f>F113+E113</f>
        <v>17681653</v>
      </c>
    </row>
    <row r="114" spans="1:7" ht="15">
      <c r="A114" s="39"/>
      <c r="B114" s="40" t="s">
        <v>146</v>
      </c>
      <c r="C114" s="41"/>
      <c r="D114" s="42" t="s">
        <v>147</v>
      </c>
      <c r="E114" s="43">
        <f>E115</f>
        <v>1894317</v>
      </c>
      <c r="F114" s="43">
        <f>F115</f>
        <v>0</v>
      </c>
      <c r="G114" s="44">
        <f>G115</f>
        <v>1894317</v>
      </c>
    </row>
    <row r="115" spans="1:7" ht="15">
      <c r="A115" s="60"/>
      <c r="B115" s="61"/>
      <c r="C115" s="66" t="s">
        <v>144</v>
      </c>
      <c r="D115" s="48" t="s">
        <v>145</v>
      </c>
      <c r="E115" s="50">
        <v>1894317</v>
      </c>
      <c r="F115" s="50">
        <v>0</v>
      </c>
      <c r="G115" s="51">
        <f>F115+E115</f>
        <v>1894317</v>
      </c>
    </row>
    <row r="116" spans="1:7" ht="15">
      <c r="A116" s="60"/>
      <c r="B116" s="59">
        <v>75814</v>
      </c>
      <c r="C116" s="66"/>
      <c r="D116" s="64" t="s">
        <v>148</v>
      </c>
      <c r="E116" s="43">
        <f>E117</f>
        <v>78096</v>
      </c>
      <c r="F116" s="43">
        <f>F117</f>
        <v>0</v>
      </c>
      <c r="G116" s="44">
        <f>G117</f>
        <v>78096</v>
      </c>
    </row>
    <row r="117" spans="1:7" ht="15">
      <c r="A117" s="60"/>
      <c r="B117" s="61"/>
      <c r="C117" s="61" t="s">
        <v>55</v>
      </c>
      <c r="D117" s="31" t="s">
        <v>72</v>
      </c>
      <c r="E117" s="50">
        <v>78096</v>
      </c>
      <c r="F117" s="50">
        <v>0</v>
      </c>
      <c r="G117" s="51">
        <f>F117+E117</f>
        <v>78096</v>
      </c>
    </row>
    <row r="118" spans="1:7" ht="15">
      <c r="A118" s="39"/>
      <c r="B118" s="40" t="s">
        <v>149</v>
      </c>
      <c r="C118" s="41"/>
      <c r="D118" s="42" t="s">
        <v>150</v>
      </c>
      <c r="E118" s="43">
        <f>E119</f>
        <v>946431</v>
      </c>
      <c r="F118" s="43">
        <f>F119</f>
        <v>0</v>
      </c>
      <c r="G118" s="44">
        <f>G119</f>
        <v>946431</v>
      </c>
    </row>
    <row r="119" spans="1:7" ht="15">
      <c r="A119" s="60"/>
      <c r="B119" s="61"/>
      <c r="C119" s="66" t="s">
        <v>144</v>
      </c>
      <c r="D119" s="48" t="s">
        <v>145</v>
      </c>
      <c r="E119" s="50">
        <v>946431</v>
      </c>
      <c r="F119" s="50">
        <v>0</v>
      </c>
      <c r="G119" s="51">
        <f>F119+E119</f>
        <v>946431</v>
      </c>
    </row>
    <row r="120" spans="1:7" ht="15">
      <c r="A120" s="56" t="s">
        <v>151</v>
      </c>
      <c r="B120" s="38" t="s">
        <v>152</v>
      </c>
      <c r="C120" s="38"/>
      <c r="D120" s="38"/>
      <c r="E120" s="57">
        <f>E121+E128+E126+E130</f>
        <v>427953</v>
      </c>
      <c r="F120" s="57">
        <f>F121+F128+F126+F130</f>
        <v>403526</v>
      </c>
      <c r="G120" s="58">
        <f>G121+G128+G126+G130</f>
        <v>831479</v>
      </c>
    </row>
    <row r="121" spans="1:7" ht="15">
      <c r="A121" s="39"/>
      <c r="B121" s="29" t="s">
        <v>153</v>
      </c>
      <c r="C121" s="59"/>
      <c r="D121" s="42" t="s">
        <v>154</v>
      </c>
      <c r="E121" s="43">
        <f>E123+E125+E122</f>
        <v>152418</v>
      </c>
      <c r="F121" s="43">
        <f>F123+F125+F122</f>
        <v>0</v>
      </c>
      <c r="G121" s="44">
        <f>G123+G125+G122</f>
        <v>152418</v>
      </c>
    </row>
    <row r="122" spans="1:7" ht="15">
      <c r="A122" s="39"/>
      <c r="B122" s="29"/>
      <c r="C122" s="63" t="s">
        <v>155</v>
      </c>
      <c r="D122" s="55" t="s">
        <v>156</v>
      </c>
      <c r="E122" s="50">
        <v>13100</v>
      </c>
      <c r="F122" s="50">
        <v>0</v>
      </c>
      <c r="G122" s="51">
        <f>F122+E122</f>
        <v>13100</v>
      </c>
    </row>
    <row r="123" spans="1:7" ht="15">
      <c r="A123" s="60"/>
      <c r="B123" s="63"/>
      <c r="C123" s="30" t="s">
        <v>55</v>
      </c>
      <c r="D123" s="48" t="s">
        <v>56</v>
      </c>
      <c r="E123" s="50">
        <v>8770</v>
      </c>
      <c r="F123" s="50">
        <v>0</v>
      </c>
      <c r="G123" s="51">
        <f>F123+E123</f>
        <v>8770</v>
      </c>
    </row>
    <row r="124" spans="1:7" ht="15">
      <c r="A124" s="60"/>
      <c r="B124" s="63"/>
      <c r="C124" s="30" t="s">
        <v>157</v>
      </c>
      <c r="D124" s="48" t="s">
        <v>158</v>
      </c>
      <c r="E124" s="50"/>
      <c r="F124" s="50"/>
      <c r="G124" s="51"/>
    </row>
    <row r="125" spans="1:7" ht="15">
      <c r="A125" s="60"/>
      <c r="B125" s="63"/>
      <c r="C125" s="30"/>
      <c r="D125" s="48" t="s">
        <v>159</v>
      </c>
      <c r="E125" s="50">
        <v>130548</v>
      </c>
      <c r="F125" s="50">
        <v>0</v>
      </c>
      <c r="G125" s="51">
        <f>F125+E125</f>
        <v>130548</v>
      </c>
    </row>
    <row r="126" spans="1:7" ht="15">
      <c r="A126" s="60"/>
      <c r="B126" s="59">
        <v>80104</v>
      </c>
      <c r="C126" s="29"/>
      <c r="D126" s="64" t="s">
        <v>160</v>
      </c>
      <c r="E126" s="43">
        <f>E127</f>
        <v>3000</v>
      </c>
      <c r="F126" s="43">
        <f>F127</f>
        <v>0</v>
      </c>
      <c r="G126" s="44">
        <f>G127</f>
        <v>3000</v>
      </c>
    </row>
    <row r="127" spans="1:7" ht="15">
      <c r="A127" s="60"/>
      <c r="B127" s="63"/>
      <c r="C127" s="30" t="s">
        <v>55</v>
      </c>
      <c r="D127" s="48" t="s">
        <v>56</v>
      </c>
      <c r="E127" s="50">
        <v>3000</v>
      </c>
      <c r="F127" s="50">
        <v>0</v>
      </c>
      <c r="G127" s="51">
        <f>F127+E127</f>
        <v>3000</v>
      </c>
    </row>
    <row r="128" spans="1:7" ht="15">
      <c r="A128" s="39"/>
      <c r="B128" s="29" t="s">
        <v>161</v>
      </c>
      <c r="C128" s="59"/>
      <c r="D128" s="42" t="s">
        <v>162</v>
      </c>
      <c r="E128" s="43">
        <f>E129</f>
        <v>7500</v>
      </c>
      <c r="F128" s="43">
        <f>F129</f>
        <v>0</v>
      </c>
      <c r="G128" s="44">
        <f>G129</f>
        <v>7500</v>
      </c>
    </row>
    <row r="129" spans="1:7" ht="15" customHeight="1">
      <c r="A129" s="60"/>
      <c r="B129" s="63"/>
      <c r="C129" s="63" t="s">
        <v>55</v>
      </c>
      <c r="D129" s="48" t="s">
        <v>56</v>
      </c>
      <c r="E129" s="50">
        <v>7500</v>
      </c>
      <c r="F129" s="50">
        <v>0</v>
      </c>
      <c r="G129" s="51">
        <f>F129+E129</f>
        <v>7500</v>
      </c>
    </row>
    <row r="130" spans="1:7" ht="15" customHeight="1">
      <c r="A130" s="60"/>
      <c r="B130" s="59" t="s">
        <v>163</v>
      </c>
      <c r="C130" s="59"/>
      <c r="D130" s="64" t="s">
        <v>16</v>
      </c>
      <c r="E130" s="43">
        <f>E132</f>
        <v>265035</v>
      </c>
      <c r="F130" s="43">
        <f>F132</f>
        <v>403526</v>
      </c>
      <c r="G130" s="44">
        <f>F130+E130</f>
        <v>668561</v>
      </c>
    </row>
    <row r="131" spans="1:7" ht="15" customHeight="1">
      <c r="A131" s="60"/>
      <c r="B131" s="63"/>
      <c r="C131" s="63" t="s">
        <v>157</v>
      </c>
      <c r="D131" s="48" t="s">
        <v>158</v>
      </c>
      <c r="E131" s="50"/>
      <c r="F131" s="50"/>
      <c r="G131" s="51"/>
    </row>
    <row r="132" spans="1:7" ht="15" customHeight="1">
      <c r="A132" s="60"/>
      <c r="B132" s="63"/>
      <c r="C132" s="63"/>
      <c r="D132" s="48" t="s">
        <v>159</v>
      </c>
      <c r="E132" s="50">
        <v>265035</v>
      </c>
      <c r="F132" s="50">
        <v>403526</v>
      </c>
      <c r="G132" s="51">
        <f>F132+E132</f>
        <v>668561</v>
      </c>
    </row>
    <row r="133" spans="1:7" ht="12.75" customHeight="1">
      <c r="A133" s="56">
        <v>851</v>
      </c>
      <c r="B133" s="38" t="s">
        <v>164</v>
      </c>
      <c r="C133" s="38"/>
      <c r="D133" s="38"/>
      <c r="E133" s="57">
        <f>E134</f>
        <v>10640</v>
      </c>
      <c r="F133" s="57">
        <f>F134</f>
        <v>0</v>
      </c>
      <c r="G133" s="58">
        <f>G134</f>
        <v>10640</v>
      </c>
    </row>
    <row r="134" spans="1:7" ht="15">
      <c r="A134" s="60"/>
      <c r="B134" s="59">
        <v>85154</v>
      </c>
      <c r="C134" s="41"/>
      <c r="D134" s="64" t="s">
        <v>165</v>
      </c>
      <c r="E134" s="43">
        <f>E135</f>
        <v>10640</v>
      </c>
      <c r="F134" s="43">
        <f>F135</f>
        <v>0</v>
      </c>
      <c r="G134" s="44">
        <f>G135</f>
        <v>10640</v>
      </c>
    </row>
    <row r="135" spans="1:7" ht="15">
      <c r="A135" s="60"/>
      <c r="B135" s="61"/>
      <c r="C135" s="61" t="s">
        <v>59</v>
      </c>
      <c r="D135" s="48" t="s">
        <v>60</v>
      </c>
      <c r="E135" s="50">
        <v>10640</v>
      </c>
      <c r="F135" s="50">
        <v>0</v>
      </c>
      <c r="G135" s="51">
        <f>F135+E135</f>
        <v>10640</v>
      </c>
    </row>
    <row r="136" spans="1:7" ht="15">
      <c r="A136" s="56" t="s">
        <v>166</v>
      </c>
      <c r="B136" s="38" t="s">
        <v>167</v>
      </c>
      <c r="C136" s="38"/>
      <c r="D136" s="38"/>
      <c r="E136" s="57">
        <f>E138+E145+E148+E155+E159+E163</f>
        <v>13651210</v>
      </c>
      <c r="F136" s="57">
        <f>F138+F145+F148+F155+F159+F163</f>
        <v>-104711</v>
      </c>
      <c r="G136" s="58">
        <f>G138+G145+G148+G155+G159+G163</f>
        <v>13546499</v>
      </c>
    </row>
    <row r="137" spans="1:7" ht="15">
      <c r="A137" s="39"/>
      <c r="B137" s="29" t="s">
        <v>168</v>
      </c>
      <c r="C137" s="59"/>
      <c r="D137" s="42" t="s">
        <v>169</v>
      </c>
      <c r="E137" s="43"/>
      <c r="F137" s="43"/>
      <c r="G137" s="44"/>
    </row>
    <row r="138" spans="1:7" ht="15">
      <c r="A138" s="39"/>
      <c r="B138" s="59"/>
      <c r="C138" s="59"/>
      <c r="D138" s="42" t="s">
        <v>170</v>
      </c>
      <c r="E138" s="43">
        <f>SUM(E140:E143)</f>
        <v>11806579</v>
      </c>
      <c r="F138" s="43">
        <f>SUM(F140:F143)</f>
        <v>-12000</v>
      </c>
      <c r="G138" s="44">
        <f>SUM(G140:G143)</f>
        <v>11794579</v>
      </c>
    </row>
    <row r="139" spans="1:7" ht="15">
      <c r="A139" s="60"/>
      <c r="B139" s="63"/>
      <c r="C139" s="30" t="s">
        <v>22</v>
      </c>
      <c r="D139" s="48" t="s">
        <v>23</v>
      </c>
      <c r="E139" s="43"/>
      <c r="F139" s="43"/>
      <c r="G139" s="44"/>
    </row>
    <row r="140" spans="1:7" ht="15">
      <c r="A140" s="60"/>
      <c r="B140" s="63"/>
      <c r="C140" s="30"/>
      <c r="D140" s="62" t="s">
        <v>24</v>
      </c>
      <c r="E140" s="50">
        <v>11785779</v>
      </c>
      <c r="F140" s="50">
        <v>0</v>
      </c>
      <c r="G140" s="51">
        <f>F140+E140</f>
        <v>11785779</v>
      </c>
    </row>
    <row r="141" spans="1:7" ht="15">
      <c r="A141" s="60"/>
      <c r="B141" s="63"/>
      <c r="C141" s="30" t="s">
        <v>171</v>
      </c>
      <c r="D141" s="48" t="s">
        <v>172</v>
      </c>
      <c r="E141" s="50">
        <v>1500</v>
      </c>
      <c r="F141" s="50">
        <v>0</v>
      </c>
      <c r="G141" s="51">
        <f>F141+E141</f>
        <v>1500</v>
      </c>
    </row>
    <row r="142" spans="1:7" ht="15">
      <c r="A142" s="60"/>
      <c r="B142" s="63"/>
      <c r="C142" s="30" t="s">
        <v>173</v>
      </c>
      <c r="D142" s="48" t="s">
        <v>174</v>
      </c>
      <c r="E142" s="50"/>
      <c r="F142" s="50"/>
      <c r="G142" s="51"/>
    </row>
    <row r="143" spans="1:7" ht="15">
      <c r="A143" s="60"/>
      <c r="B143" s="63"/>
      <c r="C143" s="30"/>
      <c r="D143" s="48" t="s">
        <v>175</v>
      </c>
      <c r="E143" s="50">
        <v>19300</v>
      </c>
      <c r="F143" s="50">
        <v>-12000</v>
      </c>
      <c r="G143" s="51">
        <f>F143+E143</f>
        <v>7300</v>
      </c>
    </row>
    <row r="144" spans="1:7" ht="15">
      <c r="A144" s="39"/>
      <c r="B144" s="29" t="s">
        <v>176</v>
      </c>
      <c r="C144" s="59"/>
      <c r="D144" s="42" t="s">
        <v>177</v>
      </c>
      <c r="E144" s="43"/>
      <c r="F144" s="43"/>
      <c r="G144" s="44"/>
    </row>
    <row r="145" spans="1:7" ht="15">
      <c r="A145" s="39"/>
      <c r="B145" s="59"/>
      <c r="C145" s="59"/>
      <c r="D145" s="42" t="s">
        <v>178</v>
      </c>
      <c r="E145" s="43">
        <f>E147</f>
        <v>78800</v>
      </c>
      <c r="F145" s="43">
        <f>F147</f>
        <v>0</v>
      </c>
      <c r="G145" s="44">
        <f>G147</f>
        <v>78800</v>
      </c>
    </row>
    <row r="146" spans="1:7" ht="15">
      <c r="A146" s="60"/>
      <c r="B146" s="63"/>
      <c r="C146" s="30" t="s">
        <v>22</v>
      </c>
      <c r="D146" s="48" t="s">
        <v>23</v>
      </c>
      <c r="E146" s="43"/>
      <c r="F146" s="43"/>
      <c r="G146" s="44"/>
    </row>
    <row r="147" spans="1:7" ht="15">
      <c r="A147" s="60"/>
      <c r="B147" s="63"/>
      <c r="C147" s="63"/>
      <c r="D147" s="62" t="s">
        <v>24</v>
      </c>
      <c r="E147" s="50">
        <v>78800</v>
      </c>
      <c r="F147" s="50">
        <v>0</v>
      </c>
      <c r="G147" s="51">
        <f>F147+E147</f>
        <v>78800</v>
      </c>
    </row>
    <row r="148" spans="1:7" ht="15">
      <c r="A148" s="39"/>
      <c r="B148" s="29" t="s">
        <v>179</v>
      </c>
      <c r="C148" s="59"/>
      <c r="D148" s="42" t="s">
        <v>180</v>
      </c>
      <c r="E148" s="43">
        <f>E150+E152+E154</f>
        <v>807167</v>
      </c>
      <c r="F148" s="43">
        <f>F150+F152+F154</f>
        <v>-82875</v>
      </c>
      <c r="G148" s="44">
        <f>G150+G152+G154</f>
        <v>724292</v>
      </c>
    </row>
    <row r="149" spans="1:7" ht="15">
      <c r="A149" s="60"/>
      <c r="B149" s="63"/>
      <c r="C149" s="30" t="s">
        <v>22</v>
      </c>
      <c r="D149" s="48" t="s">
        <v>23</v>
      </c>
      <c r="E149" s="43"/>
      <c r="F149" s="43"/>
      <c r="G149" s="44"/>
    </row>
    <row r="150" spans="1:7" ht="15">
      <c r="A150" s="60"/>
      <c r="B150" s="63"/>
      <c r="C150" s="63"/>
      <c r="D150" s="62" t="s">
        <v>24</v>
      </c>
      <c r="E150" s="50">
        <v>299000</v>
      </c>
      <c r="F150" s="50">
        <v>0</v>
      </c>
      <c r="G150" s="51">
        <f>F150+E150</f>
        <v>299000</v>
      </c>
    </row>
    <row r="151" spans="1:7" ht="15">
      <c r="A151" s="60"/>
      <c r="B151" s="63"/>
      <c r="C151" s="30" t="s">
        <v>157</v>
      </c>
      <c r="D151" s="48" t="s">
        <v>158</v>
      </c>
      <c r="E151" s="50"/>
      <c r="F151" s="50"/>
      <c r="G151" s="51"/>
    </row>
    <row r="152" spans="1:7" ht="15">
      <c r="A152" s="60"/>
      <c r="B152" s="63"/>
      <c r="C152" s="63"/>
      <c r="D152" s="48" t="s">
        <v>159</v>
      </c>
      <c r="E152" s="50">
        <v>508000</v>
      </c>
      <c r="F152" s="50">
        <v>-82875</v>
      </c>
      <c r="G152" s="51">
        <f>F152+E152</f>
        <v>425125</v>
      </c>
    </row>
    <row r="153" spans="1:7" ht="15">
      <c r="A153" s="60"/>
      <c r="B153" s="63"/>
      <c r="C153" s="30" t="s">
        <v>173</v>
      </c>
      <c r="D153" s="48" t="s">
        <v>174</v>
      </c>
      <c r="E153" s="50"/>
      <c r="F153" s="50"/>
      <c r="G153" s="51"/>
    </row>
    <row r="154" spans="1:7" ht="15">
      <c r="A154" s="60"/>
      <c r="B154" s="63"/>
      <c r="C154" s="30"/>
      <c r="D154" s="48" t="s">
        <v>175</v>
      </c>
      <c r="E154" s="50">
        <v>167</v>
      </c>
      <c r="F154" s="50">
        <v>0</v>
      </c>
      <c r="G154" s="51">
        <f>F154+E154</f>
        <v>167</v>
      </c>
    </row>
    <row r="155" spans="1:7" ht="15">
      <c r="A155" s="39"/>
      <c r="B155" s="29" t="s">
        <v>181</v>
      </c>
      <c r="C155" s="59"/>
      <c r="D155" s="42" t="s">
        <v>182</v>
      </c>
      <c r="E155" s="43">
        <f>E157+E158</f>
        <v>447000</v>
      </c>
      <c r="F155" s="43">
        <f>F157+F158</f>
        <v>0</v>
      </c>
      <c r="G155" s="44">
        <f>G157+G158</f>
        <v>447000</v>
      </c>
    </row>
    <row r="156" spans="1:7" ht="15">
      <c r="A156" s="60"/>
      <c r="B156" s="63"/>
      <c r="C156" s="30" t="s">
        <v>157</v>
      </c>
      <c r="D156" s="48" t="s">
        <v>158</v>
      </c>
      <c r="E156" s="43"/>
      <c r="F156" s="43"/>
      <c r="G156" s="44"/>
    </row>
    <row r="157" spans="1:7" ht="15">
      <c r="A157" s="60"/>
      <c r="B157" s="63"/>
      <c r="C157" s="63"/>
      <c r="D157" s="48" t="s">
        <v>159</v>
      </c>
      <c r="E157" s="50">
        <v>430000</v>
      </c>
      <c r="F157" s="50">
        <v>0</v>
      </c>
      <c r="G157" s="51">
        <f>F157+E157</f>
        <v>430000</v>
      </c>
    </row>
    <row r="158" spans="1:7" ht="15">
      <c r="A158" s="60"/>
      <c r="B158" s="63"/>
      <c r="C158" s="63" t="s">
        <v>70</v>
      </c>
      <c r="D158" s="48" t="s">
        <v>71</v>
      </c>
      <c r="E158" s="50">
        <v>17000</v>
      </c>
      <c r="F158" s="50">
        <v>0</v>
      </c>
      <c r="G158" s="51">
        <f>F158+E158</f>
        <v>17000</v>
      </c>
    </row>
    <row r="159" spans="1:7" ht="15">
      <c r="A159" s="39"/>
      <c r="B159" s="29" t="s">
        <v>183</v>
      </c>
      <c r="C159" s="59"/>
      <c r="D159" s="42" t="s">
        <v>184</v>
      </c>
      <c r="E159" s="43">
        <f>E160+E162</f>
        <v>211000</v>
      </c>
      <c r="F159" s="43">
        <f>F160+F162</f>
        <v>-9836</v>
      </c>
      <c r="G159" s="44">
        <f>G160+G162</f>
        <v>201164</v>
      </c>
    </row>
    <row r="160" spans="1:7" ht="15">
      <c r="A160" s="60"/>
      <c r="B160" s="63"/>
      <c r="C160" s="30" t="s">
        <v>70</v>
      </c>
      <c r="D160" s="48" t="s">
        <v>71</v>
      </c>
      <c r="E160" s="50">
        <v>50000</v>
      </c>
      <c r="F160" s="50">
        <v>0</v>
      </c>
      <c r="G160" s="51">
        <f>F160+E160</f>
        <v>50000</v>
      </c>
    </row>
    <row r="161" spans="1:7" ht="15">
      <c r="A161" s="60"/>
      <c r="B161" s="63"/>
      <c r="C161" s="30" t="s">
        <v>22</v>
      </c>
      <c r="D161" s="48" t="s">
        <v>23</v>
      </c>
      <c r="E161" s="50"/>
      <c r="F161" s="50"/>
      <c r="G161" s="51"/>
    </row>
    <row r="162" spans="1:7" ht="15">
      <c r="A162" s="60"/>
      <c r="B162" s="63"/>
      <c r="C162" s="63"/>
      <c r="D162" s="62" t="s">
        <v>24</v>
      </c>
      <c r="E162" s="50">
        <v>161000</v>
      </c>
      <c r="F162" s="50">
        <v>-9836</v>
      </c>
      <c r="G162" s="51">
        <f>F162+E162</f>
        <v>151164</v>
      </c>
    </row>
    <row r="163" spans="1:7" ht="15">
      <c r="A163" s="60"/>
      <c r="B163" s="59">
        <v>85295</v>
      </c>
      <c r="C163" s="63"/>
      <c r="D163" s="64" t="s">
        <v>16</v>
      </c>
      <c r="E163" s="67">
        <f>E165</f>
        <v>300664</v>
      </c>
      <c r="F163" s="67">
        <f>F165</f>
        <v>0</v>
      </c>
      <c r="G163" s="80">
        <f>G165</f>
        <v>300664</v>
      </c>
    </row>
    <row r="164" spans="1:7" ht="15">
      <c r="A164" s="60"/>
      <c r="B164" s="63"/>
      <c r="C164" s="63" t="s">
        <v>157</v>
      </c>
      <c r="D164" s="48" t="s">
        <v>185</v>
      </c>
      <c r="E164" s="43"/>
      <c r="F164" s="43"/>
      <c r="G164" s="44"/>
    </row>
    <row r="165" spans="1:7" ht="15" customHeight="1">
      <c r="A165" s="60"/>
      <c r="B165" s="63"/>
      <c r="C165" s="63"/>
      <c r="D165" s="48" t="s">
        <v>186</v>
      </c>
      <c r="E165" s="50">
        <v>300664</v>
      </c>
      <c r="F165" s="50">
        <v>0</v>
      </c>
      <c r="G165" s="51">
        <f>F165+E165</f>
        <v>300664</v>
      </c>
    </row>
    <row r="166" spans="1:7" ht="15">
      <c r="A166" s="81">
        <v>854</v>
      </c>
      <c r="B166" s="82" t="s">
        <v>187</v>
      </c>
      <c r="C166" s="82"/>
      <c r="D166" s="82"/>
      <c r="E166" s="83">
        <f>E167</f>
        <v>576660</v>
      </c>
      <c r="F166" s="83">
        <f>F167</f>
        <v>0</v>
      </c>
      <c r="G166" s="84">
        <f>G167</f>
        <v>576660</v>
      </c>
    </row>
    <row r="167" spans="1:7" ht="15">
      <c r="A167" s="85"/>
      <c r="B167" s="29">
        <v>85415</v>
      </c>
      <c r="C167" s="66"/>
      <c r="D167" s="86" t="s">
        <v>188</v>
      </c>
      <c r="E167" s="43">
        <f>E169</f>
        <v>576660</v>
      </c>
      <c r="F167" s="43">
        <f>F169</f>
        <v>0</v>
      </c>
      <c r="G167" s="44">
        <f>G169</f>
        <v>576660</v>
      </c>
    </row>
    <row r="168" spans="1:7" ht="15">
      <c r="A168" s="85"/>
      <c r="B168" s="66"/>
      <c r="C168" s="66" t="s">
        <v>189</v>
      </c>
      <c r="D168" s="48" t="s">
        <v>185</v>
      </c>
      <c r="E168" s="43"/>
      <c r="F168" s="43"/>
      <c r="G168" s="44"/>
    </row>
    <row r="169" spans="1:7" ht="15">
      <c r="A169" s="85"/>
      <c r="B169" s="66"/>
      <c r="C169" s="66"/>
      <c r="D169" s="48" t="s">
        <v>186</v>
      </c>
      <c r="E169" s="50">
        <v>576660</v>
      </c>
      <c r="F169" s="50">
        <v>0</v>
      </c>
      <c r="G169" s="51">
        <f>F169+E169</f>
        <v>576660</v>
      </c>
    </row>
    <row r="170" spans="1:7" ht="15">
      <c r="A170" s="37" t="s">
        <v>190</v>
      </c>
      <c r="B170" s="38" t="s">
        <v>191</v>
      </c>
      <c r="C170" s="38"/>
      <c r="D170" s="38"/>
      <c r="E170" s="57">
        <f>E171+E179+E190+E185+E176+E188+E174</f>
        <v>242860</v>
      </c>
      <c r="F170" s="57">
        <f>F171+F179+F190+F185+F176+F188+F174</f>
        <v>-12787</v>
      </c>
      <c r="G170" s="58">
        <f>G171+G179+G190+G185+G176+G188+G174</f>
        <v>230073</v>
      </c>
    </row>
    <row r="171" spans="1:7" ht="15">
      <c r="A171" s="87"/>
      <c r="B171" s="29">
        <v>90001</v>
      </c>
      <c r="C171" s="24"/>
      <c r="D171" s="88" t="s">
        <v>192</v>
      </c>
      <c r="E171" s="43">
        <f>SUM(E172:E173)</f>
        <v>100400</v>
      </c>
      <c r="F171" s="43">
        <f>SUM(F172:F173)</f>
        <v>800</v>
      </c>
      <c r="G171" s="44">
        <f>G172+G173</f>
        <v>101200</v>
      </c>
    </row>
    <row r="172" spans="1:7" ht="24" customHeight="1">
      <c r="A172" s="89"/>
      <c r="B172" s="90"/>
      <c r="C172" s="91" t="s">
        <v>193</v>
      </c>
      <c r="D172" s="92" t="s">
        <v>194</v>
      </c>
      <c r="E172" s="50">
        <v>100000</v>
      </c>
      <c r="F172" s="50">
        <v>0</v>
      </c>
      <c r="G172" s="51">
        <f>F172+E172</f>
        <v>100000</v>
      </c>
    </row>
    <row r="173" spans="1:7" ht="15" customHeight="1">
      <c r="A173" s="89"/>
      <c r="B173" s="90"/>
      <c r="C173" s="30" t="s">
        <v>55</v>
      </c>
      <c r="D173" s="93" t="s">
        <v>72</v>
      </c>
      <c r="E173" s="50">
        <v>400</v>
      </c>
      <c r="F173" s="50">
        <v>800</v>
      </c>
      <c r="G173" s="51">
        <f>F173+E173</f>
        <v>1200</v>
      </c>
    </row>
    <row r="174" spans="1:7" ht="15" customHeight="1">
      <c r="A174" s="89"/>
      <c r="B174" s="90" t="s">
        <v>195</v>
      </c>
      <c r="C174" s="29"/>
      <c r="D174" s="86" t="s">
        <v>196</v>
      </c>
      <c r="E174" s="43">
        <f>E175</f>
        <v>0</v>
      </c>
      <c r="F174" s="43">
        <f>F175</f>
        <v>4000</v>
      </c>
      <c r="G174" s="44">
        <f>F174+E174</f>
        <v>4000</v>
      </c>
    </row>
    <row r="175" spans="1:7" ht="15" customHeight="1">
      <c r="A175" s="89"/>
      <c r="B175" s="90"/>
      <c r="C175" s="30" t="s">
        <v>55</v>
      </c>
      <c r="D175" s="93" t="s">
        <v>72</v>
      </c>
      <c r="E175" s="50">
        <v>0</v>
      </c>
      <c r="F175" s="50">
        <v>4000</v>
      </c>
      <c r="G175" s="51">
        <f>F175+E175</f>
        <v>4000</v>
      </c>
    </row>
    <row r="176" spans="1:7" ht="15" customHeight="1">
      <c r="A176" s="89"/>
      <c r="B176" s="94">
        <v>90004</v>
      </c>
      <c r="C176" s="95"/>
      <c r="D176" s="96" t="s">
        <v>197</v>
      </c>
      <c r="E176" s="43">
        <f>E178</f>
        <v>27000</v>
      </c>
      <c r="F176" s="43">
        <f>F178</f>
        <v>-24000</v>
      </c>
      <c r="G176" s="44">
        <f>G178</f>
        <v>3000</v>
      </c>
    </row>
    <row r="177" spans="1:7" ht="15" customHeight="1">
      <c r="A177" s="89"/>
      <c r="B177" s="90"/>
      <c r="C177" s="30" t="s">
        <v>198</v>
      </c>
      <c r="D177" s="31" t="s">
        <v>199</v>
      </c>
      <c r="E177" s="50"/>
      <c r="F177" s="50"/>
      <c r="G177" s="51"/>
    </row>
    <row r="178" spans="1:7" ht="15" customHeight="1">
      <c r="A178" s="89"/>
      <c r="B178" s="90"/>
      <c r="C178" s="30"/>
      <c r="D178" s="31" t="s">
        <v>200</v>
      </c>
      <c r="E178" s="50">
        <v>27000</v>
      </c>
      <c r="F178" s="50">
        <v>-24000</v>
      </c>
      <c r="G178" s="51">
        <f>F178+E178</f>
        <v>3000</v>
      </c>
    </row>
    <row r="179" spans="1:7" ht="15">
      <c r="A179" s="39"/>
      <c r="B179" s="29" t="s">
        <v>201</v>
      </c>
      <c r="C179" s="29"/>
      <c r="D179" s="43" t="s">
        <v>202</v>
      </c>
      <c r="E179" s="43">
        <f>E181+E182+E183+E184</f>
        <v>44660</v>
      </c>
      <c r="F179" s="43">
        <f>F181+F182+F183+F184</f>
        <v>73</v>
      </c>
      <c r="G179" s="44">
        <f>G181+G182+G183+G184</f>
        <v>44733</v>
      </c>
    </row>
    <row r="180" spans="1:7" ht="15">
      <c r="A180" s="60"/>
      <c r="B180" s="63"/>
      <c r="C180" s="30" t="s">
        <v>203</v>
      </c>
      <c r="D180" s="31" t="s">
        <v>204</v>
      </c>
      <c r="E180" s="43"/>
      <c r="F180" s="43"/>
      <c r="G180" s="44"/>
    </row>
    <row r="181" spans="1:7" ht="15">
      <c r="A181" s="60"/>
      <c r="B181" s="63"/>
      <c r="C181" s="30"/>
      <c r="D181" s="31" t="s">
        <v>205</v>
      </c>
      <c r="E181" s="50">
        <v>39160</v>
      </c>
      <c r="F181" s="50">
        <v>0</v>
      </c>
      <c r="G181" s="51">
        <f>F181+E181</f>
        <v>39160</v>
      </c>
    </row>
    <row r="182" spans="1:7" ht="15">
      <c r="A182" s="60"/>
      <c r="B182" s="63"/>
      <c r="C182" s="30" t="s">
        <v>155</v>
      </c>
      <c r="D182" s="31" t="s">
        <v>206</v>
      </c>
      <c r="E182" s="50">
        <v>4000</v>
      </c>
      <c r="F182" s="50">
        <v>160</v>
      </c>
      <c r="G182" s="51">
        <f>F182+E182</f>
        <v>4160</v>
      </c>
    </row>
    <row r="183" spans="1:7" ht="15">
      <c r="A183" s="60"/>
      <c r="B183" s="63"/>
      <c r="C183" s="30" t="s">
        <v>59</v>
      </c>
      <c r="D183" s="31" t="s">
        <v>60</v>
      </c>
      <c r="E183" s="50">
        <v>0</v>
      </c>
      <c r="F183" s="50">
        <v>0</v>
      </c>
      <c r="G183" s="51">
        <f>F183+E183</f>
        <v>0</v>
      </c>
    </row>
    <row r="184" spans="1:7" ht="15">
      <c r="A184" s="60"/>
      <c r="B184" s="63"/>
      <c r="C184" s="30" t="s">
        <v>55</v>
      </c>
      <c r="D184" s="93" t="s">
        <v>72</v>
      </c>
      <c r="E184" s="50">
        <v>1500</v>
      </c>
      <c r="F184" s="50">
        <v>-87</v>
      </c>
      <c r="G184" s="51">
        <f>F184+E184</f>
        <v>1413</v>
      </c>
    </row>
    <row r="185" spans="1:7" ht="15">
      <c r="A185" s="60"/>
      <c r="B185" s="59">
        <v>90015</v>
      </c>
      <c r="C185" s="30"/>
      <c r="D185" s="67" t="s">
        <v>207</v>
      </c>
      <c r="E185" s="43">
        <f>E187</f>
        <v>40000</v>
      </c>
      <c r="F185" s="43">
        <f>F187</f>
        <v>0</v>
      </c>
      <c r="G185" s="44">
        <f>G187</f>
        <v>40000</v>
      </c>
    </row>
    <row r="186" spans="1:7" ht="15">
      <c r="A186" s="60"/>
      <c r="B186" s="63"/>
      <c r="C186" s="30" t="s">
        <v>208</v>
      </c>
      <c r="D186" s="31" t="s">
        <v>209</v>
      </c>
      <c r="E186" s="50"/>
      <c r="F186" s="50"/>
      <c r="G186" s="51"/>
    </row>
    <row r="187" spans="1:7" ht="15">
      <c r="A187" s="60"/>
      <c r="B187" s="63"/>
      <c r="C187" s="30"/>
      <c r="D187" s="31" t="s">
        <v>210</v>
      </c>
      <c r="E187" s="50">
        <v>40000</v>
      </c>
      <c r="F187" s="50">
        <f>F1476</f>
        <v>0</v>
      </c>
      <c r="G187" s="51">
        <f>F187+E187</f>
        <v>40000</v>
      </c>
    </row>
    <row r="188" spans="1:7" ht="15">
      <c r="A188" s="60"/>
      <c r="B188" s="59" t="s">
        <v>211</v>
      </c>
      <c r="C188" s="29"/>
      <c r="D188" s="67" t="s">
        <v>212</v>
      </c>
      <c r="E188" s="43">
        <f>E189</f>
        <v>6200</v>
      </c>
      <c r="F188" s="43">
        <f>F189</f>
        <v>6200</v>
      </c>
      <c r="G188" s="44">
        <f>G189</f>
        <v>12400</v>
      </c>
    </row>
    <row r="189" spans="1:7" ht="15">
      <c r="A189" s="60"/>
      <c r="B189" s="63"/>
      <c r="C189" s="30" t="s">
        <v>213</v>
      </c>
      <c r="D189" s="31" t="s">
        <v>214</v>
      </c>
      <c r="E189" s="50">
        <v>6200</v>
      </c>
      <c r="F189" s="50">
        <v>6200</v>
      </c>
      <c r="G189" s="51">
        <f>F189+E189</f>
        <v>12400</v>
      </c>
    </row>
    <row r="190" spans="1:7" ht="15">
      <c r="A190" s="60"/>
      <c r="B190" s="59">
        <v>90095</v>
      </c>
      <c r="C190" s="29"/>
      <c r="D190" s="67" t="s">
        <v>16</v>
      </c>
      <c r="E190" s="43">
        <f>E191+E192</f>
        <v>24600</v>
      </c>
      <c r="F190" s="43">
        <f>F191+F192</f>
        <v>140</v>
      </c>
      <c r="G190" s="44">
        <f>G191+G192</f>
        <v>24740</v>
      </c>
    </row>
    <row r="191" spans="1:7" ht="15">
      <c r="A191" s="60"/>
      <c r="B191" s="63"/>
      <c r="C191" s="30" t="s">
        <v>70</v>
      </c>
      <c r="D191" s="48" t="s">
        <v>71</v>
      </c>
      <c r="E191" s="50">
        <v>20000</v>
      </c>
      <c r="F191" s="50">
        <v>0</v>
      </c>
      <c r="G191" s="51">
        <f>F191+E191</f>
        <v>20000</v>
      </c>
    </row>
    <row r="192" spans="1:7" ht="15">
      <c r="A192" s="60"/>
      <c r="B192" s="63"/>
      <c r="C192" s="30" t="s">
        <v>59</v>
      </c>
      <c r="D192" s="31" t="s">
        <v>60</v>
      </c>
      <c r="E192" s="50">
        <v>4600</v>
      </c>
      <c r="F192" s="50">
        <v>140</v>
      </c>
      <c r="G192" s="51">
        <f>F192+E192</f>
        <v>4740</v>
      </c>
    </row>
    <row r="193" spans="1:7" ht="15">
      <c r="A193" s="56" t="s">
        <v>215</v>
      </c>
      <c r="B193" s="38" t="s">
        <v>216</v>
      </c>
      <c r="C193" s="38"/>
      <c r="D193" s="38"/>
      <c r="E193" s="57">
        <f>E194</f>
        <v>45000</v>
      </c>
      <c r="F193" s="57">
        <f>F194</f>
        <v>0</v>
      </c>
      <c r="G193" s="58">
        <f>G194</f>
        <v>45000</v>
      </c>
    </row>
    <row r="194" spans="1:7" ht="15">
      <c r="A194" s="97"/>
      <c r="B194" s="24" t="s">
        <v>217</v>
      </c>
      <c r="C194" s="98"/>
      <c r="D194" s="65" t="s">
        <v>218</v>
      </c>
      <c r="E194" s="65">
        <f>E197</f>
        <v>45000</v>
      </c>
      <c r="F194" s="65">
        <f>F197</f>
        <v>0</v>
      </c>
      <c r="G194" s="99">
        <f>G197</f>
        <v>45000</v>
      </c>
    </row>
    <row r="195" spans="1:7" ht="15">
      <c r="A195" s="45"/>
      <c r="B195" s="91"/>
      <c r="C195" s="91" t="s">
        <v>29</v>
      </c>
      <c r="D195" s="31" t="s">
        <v>30</v>
      </c>
      <c r="E195" s="43"/>
      <c r="F195" s="43"/>
      <c r="G195" s="44"/>
    </row>
    <row r="196" spans="1:7" ht="15">
      <c r="A196" s="45"/>
      <c r="B196" s="91"/>
      <c r="C196" s="100"/>
      <c r="D196" s="31" t="s">
        <v>31</v>
      </c>
      <c r="E196" s="43"/>
      <c r="F196" s="43"/>
      <c r="G196" s="44"/>
    </row>
    <row r="197" spans="1:7" ht="15" customHeight="1">
      <c r="A197" s="45"/>
      <c r="B197" s="91"/>
      <c r="C197" s="100"/>
      <c r="D197" s="31" t="s">
        <v>219</v>
      </c>
      <c r="E197" s="50">
        <v>45000</v>
      </c>
      <c r="F197" s="50">
        <v>0</v>
      </c>
      <c r="G197" s="51">
        <f>F197+E197</f>
        <v>45000</v>
      </c>
    </row>
    <row r="198" spans="1:7" ht="16.5" customHeight="1">
      <c r="A198" s="56">
        <v>926</v>
      </c>
      <c r="B198" s="101" t="s">
        <v>220</v>
      </c>
      <c r="C198" s="101"/>
      <c r="D198" s="101"/>
      <c r="E198" s="57">
        <f>E199</f>
        <v>4000</v>
      </c>
      <c r="F198" s="57">
        <f>F199</f>
        <v>0</v>
      </c>
      <c r="G198" s="58">
        <f>G199</f>
        <v>4000</v>
      </c>
    </row>
    <row r="199" spans="1:7" ht="15.75" customHeight="1">
      <c r="A199" s="60"/>
      <c r="B199" s="102">
        <v>92601</v>
      </c>
      <c r="C199" s="66"/>
      <c r="D199" s="86" t="s">
        <v>221</v>
      </c>
      <c r="E199" s="43">
        <f>E200</f>
        <v>4000</v>
      </c>
      <c r="F199" s="43">
        <f>F200</f>
        <v>0</v>
      </c>
      <c r="G199" s="44">
        <f>G200</f>
        <v>4000</v>
      </c>
    </row>
    <row r="200" spans="1:7" ht="15.75" customHeight="1">
      <c r="A200" s="60"/>
      <c r="B200" s="103"/>
      <c r="C200" s="66" t="s">
        <v>55</v>
      </c>
      <c r="D200" s="93" t="s">
        <v>72</v>
      </c>
      <c r="E200" s="50">
        <v>4000</v>
      </c>
      <c r="F200" s="50">
        <v>0</v>
      </c>
      <c r="G200" s="51">
        <f>F200+E200</f>
        <v>4000</v>
      </c>
    </row>
    <row r="201" spans="1:7" ht="15">
      <c r="A201" s="104"/>
      <c r="B201" s="105"/>
      <c r="C201" s="105"/>
      <c r="D201" s="106"/>
      <c r="E201" s="107"/>
      <c r="F201" s="107"/>
      <c r="G201" s="107"/>
    </row>
    <row r="202" spans="1:7" ht="17.25" customHeight="1">
      <c r="A202" s="108"/>
      <c r="B202" s="105"/>
      <c r="C202" s="105"/>
      <c r="D202" s="109" t="s">
        <v>222</v>
      </c>
      <c r="E202" s="110">
        <f>E16+E24+E42+E60+E68+E75+E111+E120+E136+E170+E193+E198+E38+E9+E133+E166</f>
        <v>77381295</v>
      </c>
      <c r="F202" s="110">
        <f>F16+F24+F42+F60+F68+F75+F111+F120+F136+F170+F193+F198+F38+F9+F133+F166</f>
        <v>858973</v>
      </c>
      <c r="G202" s="110">
        <f>G16+G24+G42+G60+G68+G75+G111+G120+G136+G170+G193+G198+G38+G9+G133+G166</f>
        <v>78240268</v>
      </c>
    </row>
    <row r="203" ht="15.75" customHeight="1"/>
  </sheetData>
  <mergeCells count="20">
    <mergeCell ref="B9:D9"/>
    <mergeCell ref="B16:D16"/>
    <mergeCell ref="B24:D24"/>
    <mergeCell ref="B38:D38"/>
    <mergeCell ref="B42:D42"/>
    <mergeCell ref="B59:D59"/>
    <mergeCell ref="B60:D60"/>
    <mergeCell ref="B68:D68"/>
    <mergeCell ref="B73:D73"/>
    <mergeCell ref="B74:D74"/>
    <mergeCell ref="B75:D75"/>
    <mergeCell ref="B111:D111"/>
    <mergeCell ref="B120:D120"/>
    <mergeCell ref="B133:D133"/>
    <mergeCell ref="B136:D136"/>
    <mergeCell ref="B166:D166"/>
    <mergeCell ref="B170:D170"/>
    <mergeCell ref="B193:D193"/>
    <mergeCell ref="B198:D198"/>
    <mergeCell ref="B201:C202"/>
  </mergeCells>
  <printOptions horizontalCentered="1"/>
  <pageMargins left="0.5902777777777778" right="0.39375" top="0.5902777777777778" bottom="0.5902777777777778" header="0.5118055555555555" footer="0.5118055555555555"/>
  <pageSetup fitToHeight="3" fitToWidth="1" horizontalDpi="300" verticalDpi="300" orientation="portrait" paperSize="9"/>
  <rowBreaks count="4" manualBreakCount="4">
    <brk id="42" max="255" man="1"/>
    <brk id="72" max="255" man="1"/>
    <brk id="128" max="255" man="1"/>
    <brk id="1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Kościański</cp:lastModifiedBy>
  <cp:lastPrinted>2007-12-27T08:08:24Z</cp:lastPrinted>
  <dcterms:created xsi:type="dcterms:W3CDTF">2005-02-05T14:31:51Z</dcterms:created>
  <dcterms:modified xsi:type="dcterms:W3CDTF">2006-01-11T20:12:23Z</dcterms:modified>
  <cp:category/>
  <cp:version/>
  <cp:contentType/>
  <cp:contentStatus/>
  <cp:revision>1</cp:revision>
</cp:coreProperties>
</file>