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>
    <definedName name="_xlnm.Print_Area" localSheetId="0">'Arkusz3'!$A$1:$I$261</definedName>
    <definedName name="Excel_BuiltIn_Print_Area_1_1">'Arkusz3'!$A$4:$I$261</definedName>
    <definedName name="Excel_BuiltIn_Print_Area_1_1_1">'Arkusz3'!$A$4:$G$261</definedName>
    <definedName name="Excel_BuiltIn_Print_Area_1_1_1_1">'Arkusz3'!$A$7:$G$261</definedName>
    <definedName name="Excel_BuiltIn_Print_Area_1_1_1_1_1">'Arkusz3'!$A$6:$F$261</definedName>
    <definedName name="Excel_BuiltIn_Print_Area_1_1_1_1_1_1">#REF!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<sst xmlns="http://schemas.openxmlformats.org/spreadsheetml/2006/main" count="321" uniqueCount="223">
  <si>
    <t>ZAŁĄCZNIK NR 2 DO ZARZĄDZENIA NR 237 BURMISTRZA MIASTA I GMINY WRZESNIA Z DNIA 29 SIERPNIA 2007 R.</t>
  </si>
  <si>
    <t>W ZAŁĄCZNIKU NR 2 DO UCHWAŁY NR IV/37/06 RADY MIEJSKIEJ WE WRZEŚNI Z DNIA  28 GRUDNIA 2006 R.</t>
  </si>
  <si>
    <t>WPROWADZA SIĘ NASTĘPUJĄCE ZMIANY:</t>
  </si>
  <si>
    <t xml:space="preserve"> DZIAŁ</t>
  </si>
  <si>
    <t xml:space="preserve">PLAN </t>
  </si>
  <si>
    <t>PLAN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</si>
  <si>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</si>
  <si>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</si>
  <si>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 xml:space="preserve">PRZED 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</si>
  <si>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</si>
  <si>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</si>
  <si>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</si>
  <si>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</si>
  <si>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</si>
  <si>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</si>
  <si>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</si>
  <si>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01030</t>
  </si>
  <si>
    <t>IZBY ROLNICZE - WYDATKI BIEŻĄCE</t>
  </si>
  <si>
    <t>- POZOSTAŁE WYDATKI BIEŻĄCE</t>
  </si>
  <si>
    <t>- POCHODNE OD WYNAGRODZEŃ</t>
  </si>
  <si>
    <t>01022</t>
  </si>
  <si>
    <t>ZWALCZANIE CHORÓB ZAKAŹNYCH ZWIERZĄT - WYDATKI BIEŻĄCE</t>
  </si>
  <si>
    <t>01095</t>
  </si>
  <si>
    <t>POZOSTAŁA DZIAŁALNOŚĆ - WYDATKI BIEŻĄCE</t>
  </si>
  <si>
    <t>600</t>
  </si>
  <si>
    <t>TRANSPORT I ŁĄCZNOŚĆ</t>
  </si>
  <si>
    <t>60014</t>
  </si>
  <si>
    <t>DROGI PUBLICZNE POWIATOWE - WYDATKI BIEŻĄCE</t>
  </si>
  <si>
    <t>60016</t>
  </si>
  <si>
    <t>DROGI PUBLICZNE GMINNE - W TYM:</t>
  </si>
  <si>
    <t xml:space="preserve">- WYDATKI MAJĄTKOWE </t>
  </si>
  <si>
    <t>- WYDATKI BIEŻĄCE,  W TYM:</t>
  </si>
  <si>
    <t xml:space="preserve">        - POZOSTAŁE WYDATKI BIEŻĄCE</t>
  </si>
  <si>
    <t>700</t>
  </si>
  <si>
    <t>GOSPODARKA MIESZKANIOWA</t>
  </si>
  <si>
    <t xml:space="preserve">ZAKLADY GOSPODARKI MIESZKANIOWEJ </t>
  </si>
  <si>
    <t xml:space="preserve">-WYDATKI MAJĄTKOWE </t>
  </si>
  <si>
    <t>70005</t>
  </si>
  <si>
    <t>GOSPODARKA GRUNTAMI I NIERUCHOMOŚCIAMI - W TYM</t>
  </si>
  <si>
    <t xml:space="preserve">    - POZOSTAŁE WYDATKI BIEŻĄCE</t>
  </si>
  <si>
    <t>710</t>
  </si>
  <si>
    <t>DZIAŁALNOŚĆ USŁUGOWA</t>
  </si>
  <si>
    <t>71004</t>
  </si>
  <si>
    <t>PLANY ZAGOSPODAROWANIA PRZESTRZENNEGO - WYDATKI BIEŻĄCE</t>
  </si>
  <si>
    <t>750</t>
  </si>
  <si>
    <t>ADMINISTRACJA PUBLICZNA</t>
  </si>
  <si>
    <t>75011</t>
  </si>
  <si>
    <t xml:space="preserve"> URZĘDY WOJEWÓDZKIE - WYDATKI BIEŻĄCE</t>
  </si>
  <si>
    <t>- WYNAGRODZENIA</t>
  </si>
  <si>
    <t>75022</t>
  </si>
  <si>
    <t xml:space="preserve"> RADY GMIN (MIAST I MIAST NA PRAWACH POWIATU) </t>
  </si>
  <si>
    <t>- WYDATKI BIEŻĄCE</t>
  </si>
  <si>
    <t>75023</t>
  </si>
  <si>
    <t xml:space="preserve"> URZĄD MIASTA I GMINY </t>
  </si>
  <si>
    <t xml:space="preserve">   - WYNAGRODZENIA</t>
  </si>
  <si>
    <t xml:space="preserve">   - POCHODNE OD WYNAGRODZEŃ</t>
  </si>
  <si>
    <t xml:space="preserve">   - POZOSTAŁE WYDATKI BIEŻĄCE</t>
  </si>
  <si>
    <t>PROMOCJA JEDNOSTEK SAMORZĄDU TERYTORIALNEGO</t>
  </si>
  <si>
    <t>75095</t>
  </si>
  <si>
    <t xml:space="preserve"> POZOSTAŁA DZIAŁALNOŚĆ - WYDATKI BIEŻĄCE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</si>
  <si>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</si>
  <si>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</si>
  <si>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</si>
  <si>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</si>
  <si>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 I OCHRONY PRAWA</t>
  </si>
  <si>
    <t>ZADANIE Z ZAKRESU ADMINISTRACJI RZĄDOWEJ - WYDATKI BIEŻĄCE</t>
  </si>
  <si>
    <t xml:space="preserve">WYBORY DO RAD GMIN, RAD POWIATÓW I SEJMIKÓW WOJEWÓDZTW, WYBORY WÓJTÓW, </t>
  </si>
  <si>
    <t xml:space="preserve">BURMISTRZÓW I PREZYDENTÓW MIAST ORAZ REFERENDA GMINNE, POWIATOWE I </t>
  </si>
  <si>
    <t>WOJEWÓDZKIE – WYDATKI BIEŻACE</t>
  </si>
  <si>
    <t>754</t>
  </si>
  <si>
    <t>BEZPIECZEŃSTWO PUBLICZNE I OCHRONA PRZECIWPOŻAROWA</t>
  </si>
  <si>
    <t>75412</t>
  </si>
  <si>
    <t>OCHOTNICZE STRAŻE POŻARNE- WYDATKI BIEŻĄCE</t>
  </si>
  <si>
    <t>75414</t>
  </si>
  <si>
    <t>OBRONA CYWILNA - WYDATKI BIEŻĄCE</t>
  </si>
  <si>
    <t>-  POZOSTAŁE WYDATKI BIEŻĄCE</t>
  </si>
  <si>
    <t>75416</t>
  </si>
  <si>
    <t>STRAŻ MIEJSKA</t>
  </si>
  <si>
    <t xml:space="preserve"> - POZOSTAŁE  WYDATKI BIEŻĄCE 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</si>
  <si>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</si>
  <si>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</si>
  <si>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</si>
  <si>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</si>
  <si>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</si>
  <si>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</si>
  <si>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</si>
  <si>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 xml:space="preserve">  - POZOSTAŁE WYDATKI BIEŻĄCE</t>
  </si>
  <si>
    <t>75647</t>
  </si>
  <si>
    <r>
      <t>POBÓR PODATKÓW, OPŁAT I NIEPODAT</t>
    </r>
    <r>
      <rPr>
        <b/>
        <sz val="6"/>
        <rFont val="Arial CE"/>
        <family val="2"/>
      </rPr>
      <t>KOWYCH NALEŻNOŚCI BUDŻETOWYCH</t>
    </r>
  </si>
  <si>
    <r>
      <t xml:space="preserve">  </t>
    </r>
    <r>
      <rPr>
        <sz val="6"/>
        <rFont val="Verdana"/>
        <family val="2"/>
      </rPr>
      <t>- WYNAGRODZENIA AGENCYJNO - PROWIZYJNE</t>
    </r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</si>
  <si>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</si>
  <si>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</si>
  <si>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</si>
  <si>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</si>
  <si>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</si>
  <si>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</si>
  <si>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>758</t>
  </si>
  <si>
    <t>RÓŻNE ROZLICZENIA</t>
  </si>
  <si>
    <t>75818</t>
  </si>
  <si>
    <t>REZERWY OGÓLNE I CELOWE</t>
  </si>
  <si>
    <t>§ 4810</t>
  </si>
  <si>
    <t>REZERWY</t>
  </si>
  <si>
    <t xml:space="preserve"> - REZERWA CELOWA NA PORĘCZENIA</t>
  </si>
  <si>
    <t xml:space="preserve"> - REZERWA OGÓLNA</t>
  </si>
  <si>
    <t>801</t>
  </si>
  <si>
    <t>OŚWIATA I WYCHOWANIE</t>
  </si>
  <si>
    <t>80101</t>
  </si>
  <si>
    <t>SZKOŁY PODSTAWOWE</t>
  </si>
  <si>
    <t xml:space="preserve">   - DOTACJA PODMIOTOWA Z BUDŻETU DLA NIEPUBLICZNEJ  JEDNOSTKI SYSTEMU  OŚWIATY </t>
  </si>
  <si>
    <t>ODDZIAŁY PRZEDSZKOLNE W SZKOŁACH</t>
  </si>
  <si>
    <t>- WYDATKI BIEŻĄCE W TYM:</t>
  </si>
  <si>
    <t xml:space="preserve">   - DOTACJA PODMIOTOWA Z BUDŻETU DLA  NIEPUBLICZNEJ  JEDNOSTKI SYSTEMU  OŚWIATY </t>
  </si>
  <si>
    <t>80104</t>
  </si>
  <si>
    <t>PRZEDSZKOLA</t>
  </si>
  <si>
    <t xml:space="preserve">   - DOTACJA CELOWA PRZEKAZANA GMINIE  NA ZADANIA BIEŻĄCE REALIZOWANE  NA PODSTAWIE </t>
  </si>
  <si>
    <t xml:space="preserve">     POROZUMIEŃ (UMÓW) MIĘDZY JEDNOSTKAMI SAMORZĄDU TERYTORIALNEGO</t>
  </si>
  <si>
    <t>80110</t>
  </si>
  <si>
    <t>GIMNAZJA</t>
  </si>
  <si>
    <t xml:space="preserve">- WYDATKI MAJĄTKOWE  </t>
  </si>
  <si>
    <t>80113</t>
  </si>
  <si>
    <t>DOWOŻENIE UCZNIÓW DO SZKÓŁ</t>
  </si>
  <si>
    <t>80146</t>
  </si>
  <si>
    <t>DOKSZTAŁCANIE I DOSKONALENIE NAUCZYCIELI- WYDATKI BIEŻĄCE</t>
  </si>
  <si>
    <t>80195</t>
  </si>
  <si>
    <t>851</t>
  </si>
  <si>
    <t>OCHRONA ZDROWIA</t>
  </si>
  <si>
    <t>ZWALCZANIE  NARKOMANII – WYDATKI BIEŻĄCE</t>
  </si>
  <si>
    <t>-POZOSTAŁE WYDATKI BIEŻACE</t>
  </si>
  <si>
    <t xml:space="preserve">- POCHODNE OD WYNAGRODZEŃ </t>
  </si>
  <si>
    <t>85154</t>
  </si>
  <si>
    <t xml:space="preserve">PRZECIWDZIAŁANIE ALKOHOLIZMOWI </t>
  </si>
  <si>
    <t>- WYDATKI BIEŻĄCE  W TYM:</t>
  </si>
  <si>
    <t xml:space="preserve">    - DOTACJA CELOWA Z BUDŻETU NA FINANSOWANIE LUB DOFINANSOWANIE ZADAŃ  ZLECONYCH</t>
  </si>
  <si>
    <t xml:space="preserve">      DO REALIZACJI POZOSTAŁYM JEDNOSTKOM NIEZALICZANYM DO SEKTORA FINANSÓW PUBLICZNYCH</t>
  </si>
  <si>
    <t xml:space="preserve">       - WYNAGRODZENIA</t>
  </si>
  <si>
    <t xml:space="preserve">       - POCHODNE OD WYNAGRODZEŃ</t>
  </si>
  <si>
    <t xml:space="preserve">       - POZOSTAŁE WYDATKI BIEŻĄCE</t>
  </si>
  <si>
    <t>852</t>
  </si>
  <si>
    <t>POMOC SPOŁECZNA</t>
  </si>
  <si>
    <t>DOMY POMOCY SPOŁECZNEJ - WYDATKI BIEŻĄCE</t>
  </si>
  <si>
    <t>85212</t>
  </si>
  <si>
    <t xml:space="preserve">ŚWIADCZENIA RODZINNE, ZALICZKA ALIMENTACYJNA PRAZ SKŁADKI NA UBEZPIECZENIA </t>
  </si>
  <si>
    <t>EMERYTALNE I RENTOWE Z UBEZPIECZENIA SPOŁECZNEGO</t>
  </si>
  <si>
    <t>- ŚWIADCZENIA SPOŁECZNE</t>
  </si>
  <si>
    <t>85213</t>
  </si>
  <si>
    <t xml:space="preserve">SKŁADKI NA UBEZPIECZENIA ZDROWOTNE OPŁACANE ZA OSOBY POBIERAJĄCE NIEKTÓRE </t>
  </si>
  <si>
    <t xml:space="preserve">ŚWIADCZENIA Z POMOCY SPOŁECZNEJ ORAZ NIEKTÓRE ŚWIADCZENIA RODZINNE </t>
  </si>
  <si>
    <t xml:space="preserve">- WYDATKI BIEŻĄCE  </t>
  </si>
  <si>
    <t>85214</t>
  </si>
  <si>
    <t xml:space="preserve">ZASIŁKI I POMOC W NATURZE ORAZ SKŁADKI NA UBEZPIECZENIE </t>
  </si>
  <si>
    <t>EMERYTALNE I RENTOWE -  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</si>
  <si>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</si>
  <si>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</si>
  <si>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</si>
  <si>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 xml:space="preserve">POCHODNE OD WYNAGRODZEŃ </t>
  </si>
  <si>
    <t>POZOSTAŁE WYDATI BIEŻĄE</t>
  </si>
  <si>
    <t>85215</t>
  </si>
  <si>
    <t>DODATKI MIESZKANIOWE -  WYDATKI BIEŻĄCE</t>
  </si>
  <si>
    <t>85219</t>
  </si>
  <si>
    <t>OŚRODEK POMOCY SPOŁECZNEJ - WYDATKI BIEŻĄCE,  W TYM:</t>
  </si>
  <si>
    <t>W RAMACH WYDATKÓW W ROZDZIALE 85219 WYODRĘBNIA SIĘ WYDATKI NA REALIZACJĘ ZADAŃ WŁASNYCH BIEŻĄCYCH  GMINY - DOTACJA CELOWA Z BUDŻETU PAŃSTWA</t>
  </si>
  <si>
    <t>85228</t>
  </si>
  <si>
    <t xml:space="preserve">USŁUGI OPIEKUŃCZE I SPECJALISTYCZNE USŁUGI OPIEKUŃCZE - WYDATKI BIEŻĄCE </t>
  </si>
  <si>
    <t xml:space="preserve">WYDATKI NA ZADANIA ZLECONE Z ZAKRESU ADMINISTRACJI RZĄDOWEJ  - WYDATKI BIEŻĄCE </t>
  </si>
  <si>
    <t>85295</t>
  </si>
  <si>
    <t>POZOSTAŁA DZIAŁALNOŚĆ</t>
  </si>
  <si>
    <t>WYDATKI BIEŻĄCE,  W TYM:</t>
  </si>
  <si>
    <t>- ŚWIADCZENIA SPOŁECZNE - POSIŁEK DLA POTRZEBUJĄCYCH - Z BUDŻETU GMINY</t>
  </si>
  <si>
    <t>- ŚWIADCZENIA SPOŁECZNE - POSIŁEK DLA POTRZEBUJĄCYCH - Z BUDŻETU PAŃSTWA</t>
  </si>
  <si>
    <t>- DOTACJA CELOWA Z BUDŻETU NA FINANSOWANIE LUB DOFINANSOWANIE ZADAŃ ZLECONYCH</t>
  </si>
  <si>
    <t>DO REALIZACJI STOWARZYSZENIOM</t>
  </si>
  <si>
    <t>- ŚWIADCZENIA SPOŁECZNE – PRACE SPOŁECZNO – UŻYTECZNE</t>
  </si>
  <si>
    <t xml:space="preserve"> - WYNAGRODZENIA</t>
  </si>
  <si>
    <t xml:space="preserve"> - POCHODNE OD WYNAGRODZEŃ</t>
  </si>
  <si>
    <t xml:space="preserve"> - POZOSTAŁE WYDATKI BIEŻĄCE</t>
  </si>
  <si>
    <t>POZOSTAŁE ZADANIA W ZAKRESIE POLITYKI SPOŁECZNEJ</t>
  </si>
  <si>
    <t>REHABILITACJA ZAWODOWA I SPOŁECZNA OSÓB NIEPEŁNOSPRAWNYCH</t>
  </si>
  <si>
    <t xml:space="preserve"> - WYDATKI MAJĄTKOWE </t>
  </si>
  <si>
    <t>854</t>
  </si>
  <si>
    <t>EDUKACYJNA OPIEKA WYCHOWAWCZA</t>
  </si>
  <si>
    <t>SWIETLICE SZKOLNE – WYDATKI BIEŻĄCE</t>
  </si>
  <si>
    <t>POMOC MATERIALNA DLA UCZNIÓW – WYDATKI BIEŻĄCE</t>
  </si>
  <si>
    <t>900</t>
  </si>
  <si>
    <t>GOSPODARKA KOMUNALNA I OCHRONA ŚRODOWISKA</t>
  </si>
  <si>
    <t>90001</t>
  </si>
  <si>
    <t>GOSPODARKA ŚCIEKOWA I OCHRONA WÓD</t>
  </si>
  <si>
    <t>90002</t>
  </si>
  <si>
    <t xml:space="preserve">GOSPODARKA ODPADAMI </t>
  </si>
  <si>
    <t>90003</t>
  </si>
  <si>
    <t>OCZYSZCZANIE MIAST I WSI - WYDATKI BIEŻĄCE</t>
  </si>
  <si>
    <t>UTRZYMANIE ZIELENI W MIASTACH I GMINACH - WYDATKI BIEŻĄCE</t>
  </si>
  <si>
    <t>90013</t>
  </si>
  <si>
    <t>SCHRONISKO DLA ZWIERZĄT - WYDATKI BIEŻĄCE, W TYM:</t>
  </si>
  <si>
    <t>90015</t>
  </si>
  <si>
    <t xml:space="preserve">OŚWIETLENIE ULIC, PLACÓW I DRÓG </t>
  </si>
  <si>
    <t>WYDATKI BIEŻĄCE</t>
  </si>
  <si>
    <t>90095</t>
  </si>
  <si>
    <t>921</t>
  </si>
  <si>
    <t>KULTURA I OCHRONA DZIEDZICTWA NARODOWEGO</t>
  </si>
  <si>
    <t>92109</t>
  </si>
  <si>
    <t xml:space="preserve">DOMY I OŚRODKI KULTURY, ŚWIETLICE I KLUBY </t>
  </si>
  <si>
    <t>WYDATKI BIEŻĄCE W TYM:</t>
  </si>
  <si>
    <t>- DOTACJA PODMIOTOWA Z BUDŻETU DLA SAMORZĄDOWEJ INSTYTUCJI KULTURY</t>
  </si>
  <si>
    <t>92116</t>
  </si>
  <si>
    <t>BIBLIOTEKA - WYDATKI BIEŻĄCE</t>
  </si>
  <si>
    <t>92118</t>
  </si>
  <si>
    <t xml:space="preserve">MUZEA </t>
  </si>
  <si>
    <t>92195</t>
  </si>
  <si>
    <t xml:space="preserve"> - DOTACJA CELOWA Z BUDŻETU NA FINANSOWANIE LUB DOFINANSOWANIE  ZADAŃ </t>
  </si>
  <si>
    <t>ZLECONYCH DO REALIZACJI STOWARZYSZENIOM</t>
  </si>
  <si>
    <t>KULTURA FIZYCZNA I SPORT</t>
  </si>
  <si>
    <t>92601</t>
  </si>
  <si>
    <t>OBIEKTY SPORTOWE</t>
  </si>
  <si>
    <t xml:space="preserve">     - WYNAGRODZENIA</t>
  </si>
  <si>
    <t xml:space="preserve">     - POCHODNE OD WYNAGRODZEŃ</t>
  </si>
  <si>
    <t xml:space="preserve">     - POZOSTAŁE WYDATKI BIEŻĄCE</t>
  </si>
  <si>
    <t>ZADANIA W ZAKRESIE KULTURY FIZYCZNEJ I SPORTU</t>
  </si>
  <si>
    <t xml:space="preserve"> - DOTACJA CELOWA Z BUDŻETU NA FINANSOWANIE LUB DOFINANSOWANIE  ZADAŃ ZLECONYCH </t>
  </si>
  <si>
    <t xml:space="preserve"> DO REALIZACJI STOWARZYSZENIOM W ZAKRESIE KRZEWIENIA KULTURY FIZYCZNEJ I SPORTU</t>
  </si>
  <si>
    <t>- DOTACJA CELOWA  Z BUDŻETU NA FINANSOWANIE LUB DOFINANSOWANIE ZADAŃ ZLECONYCH DO</t>
  </si>
  <si>
    <t xml:space="preserve"> REALIZACJI STOWARZYSZENIOM W ZAKRESIE ORGANIZACJI MASOWYCH IMPREZ SPORTOWYCH</t>
  </si>
  <si>
    <t>- POZOSTAŁE  WYDATKI BIEŻĄCE</t>
  </si>
  <si>
    <t xml:space="preserve"> WYDATKI  OGÓŁEM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</si>
</sst>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0.00%"/>
  </numFmts>
  <fonts count="26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color indexed="8"/>
      <name val="Arial CE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6"/>
      <color indexed="8"/>
      <name val="Bitstream Vera Serif"/>
      <family val="1"/>
    </font>
    <font>
      <b/>
      <i/>
      <sz val="6"/>
      <color indexed="8"/>
      <name val="Bitstream Vera Serif"/>
      <family val="1"/>
    </font>
    <font>
      <sz val="6"/>
      <color indexed="8"/>
      <name val="Arial Unicode MS"/>
      <family val="2"/>
    </font>
    <font>
      <b/>
      <sz val="6"/>
      <color indexed="8"/>
      <name val="Verdana"/>
      <family val="2"/>
    </font>
    <font>
      <sz val="6"/>
      <color indexed="8"/>
      <name val="Bitstream Vera Serif"/>
      <family val="1"/>
    </font>
    <font>
      <b/>
      <u val="single"/>
      <sz val="6"/>
      <color indexed="8"/>
      <name val="Bitstream Vera Serif"/>
      <family val="1"/>
    </font>
    <font>
      <u val="single"/>
      <sz val="6"/>
      <color indexed="8"/>
      <name val="Bitstream Vera Serif"/>
      <family val="1"/>
    </font>
    <font>
      <b/>
      <u val="single"/>
      <sz val="6"/>
      <color indexed="8"/>
      <name val="Verdana"/>
      <family val="2"/>
    </font>
    <font>
      <b/>
      <sz val="6"/>
      <name val="Bitstream Vera Serif"/>
      <family val="1"/>
    </font>
    <font>
      <b/>
      <sz val="6"/>
      <name val="Arial CE"/>
      <family val="2"/>
    </font>
    <font>
      <sz val="6"/>
      <name val="Verdana"/>
      <family val="2"/>
    </font>
    <font>
      <sz val="6"/>
      <color indexed="10"/>
      <name val="Bitstream Vera Serif"/>
      <family val="1"/>
    </font>
    <font>
      <i/>
      <sz val="6"/>
      <color indexed="8"/>
      <name val="Bitstream Vera Serif"/>
      <family val="1"/>
    </font>
    <font>
      <sz val="6"/>
      <name val="Bitstream Vera Serif"/>
      <family val="1"/>
    </font>
    <font>
      <sz val="10"/>
      <color indexed="53"/>
      <name val="Arial CE"/>
      <family val="2"/>
    </font>
    <font>
      <b/>
      <sz val="10"/>
      <color indexed="14"/>
      <name val="Arial CE"/>
      <family val="2"/>
    </font>
    <font>
      <sz val="7"/>
      <color indexed="8"/>
      <name val="Bitstream Vera Serif"/>
      <family val="1"/>
    </font>
    <font>
      <b/>
      <sz val="7"/>
      <color indexed="8"/>
      <name val="Bitstream Vera Serif"/>
      <family val="1"/>
    </font>
    <font>
      <b/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168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5" fontId="7" fillId="3" borderId="1" xfId="20" applyNumberFormat="1" applyFont="1" applyFill="1" applyBorder="1" applyAlignment="1">
      <alignment/>
      <protection/>
    </xf>
    <xf numFmtId="165" fontId="7" fillId="3" borderId="2" xfId="20" applyNumberFormat="1" applyFont="1" applyFill="1" applyBorder="1" applyAlignment="1">
      <alignment/>
      <protection/>
    </xf>
    <xf numFmtId="165" fontId="7" fillId="3" borderId="3" xfId="20" applyNumberFormat="1" applyFont="1" applyFill="1" applyBorder="1" applyAlignment="1">
      <alignment horizontal="center"/>
      <protection/>
    </xf>
    <xf numFmtId="165" fontId="8" fillId="3" borderId="3" xfId="20" applyNumberFormat="1" applyFont="1" applyFill="1" applyBorder="1">
      <alignment/>
      <protection/>
    </xf>
    <xf numFmtId="165" fontId="8" fillId="3" borderId="2" xfId="20" applyNumberFormat="1" applyFont="1" applyFill="1" applyBorder="1">
      <alignment/>
      <protection/>
    </xf>
    <xf numFmtId="166" fontId="7" fillId="3" borderId="3" xfId="20" applyNumberFormat="1" applyFont="1" applyFill="1" applyBorder="1" applyAlignment="1">
      <alignment horizontal="center"/>
      <protection/>
    </xf>
    <xf numFmtId="167" fontId="7" fillId="3" borderId="4" xfId="20" applyNumberFormat="1" applyFont="1" applyFill="1" applyBorder="1" applyAlignment="1">
      <alignment horizontal="center"/>
      <protection/>
    </xf>
    <xf numFmtId="166" fontId="7" fillId="3" borderId="4" xfId="20" applyNumberFormat="1" applyFont="1" applyFill="1" applyBorder="1" applyAlignment="1">
      <alignment horizontal="center"/>
      <protection/>
    </xf>
    <xf numFmtId="166" fontId="7" fillId="3" borderId="5" xfId="20" applyNumberFormat="1" applyFont="1" applyFill="1" applyBorder="1" applyAlignment="1">
      <alignment horizontal="center"/>
      <protection/>
    </xf>
    <xf numFmtId="165" fontId="7" fillId="3" borderId="6" xfId="20" applyNumberFormat="1" applyFont="1" applyFill="1" applyBorder="1" applyAlignment="1">
      <alignment/>
      <protection/>
    </xf>
    <xf numFmtId="165" fontId="9" fillId="3" borderId="7" xfId="20" applyNumberFormat="1" applyFont="1" applyFill="1" applyBorder="1" applyAlignment="1">
      <alignment/>
      <protection/>
    </xf>
    <xf numFmtId="164" fontId="7" fillId="3" borderId="0" xfId="0" applyFont="1" applyFill="1" applyBorder="1" applyAlignment="1">
      <alignment horizontal="center"/>
    </xf>
    <xf numFmtId="165" fontId="7" fillId="3" borderId="8" xfId="20" applyNumberFormat="1" applyFont="1" applyFill="1" applyBorder="1" applyAlignment="1">
      <alignment horizontal="center"/>
      <protection/>
    </xf>
    <xf numFmtId="165" fontId="7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 applyAlignment="1">
      <alignment horizontal="center"/>
      <protection/>
    </xf>
    <xf numFmtId="167" fontId="7" fillId="3" borderId="9" xfId="20" applyNumberFormat="1" applyFont="1" applyFill="1" applyBorder="1" applyAlignment="1">
      <alignment horizontal="center"/>
      <protection/>
    </xf>
    <xf numFmtId="166" fontId="7" fillId="3" borderId="9" xfId="20" applyNumberFormat="1" applyFont="1" applyFill="1" applyBorder="1" applyAlignment="1">
      <alignment horizontal="center"/>
      <protection/>
    </xf>
    <xf numFmtId="166" fontId="7" fillId="3" borderId="10" xfId="20" applyNumberFormat="1" applyFont="1" applyFill="1" applyBorder="1" applyAlignment="1">
      <alignment horizontal="center"/>
      <protection/>
    </xf>
    <xf numFmtId="165" fontId="7" fillId="3" borderId="11" xfId="20" applyNumberFormat="1" applyFont="1" applyFill="1" applyBorder="1" applyAlignment="1">
      <alignment/>
      <protection/>
    </xf>
    <xf numFmtId="165" fontId="7" fillId="3" borderId="12" xfId="20" applyNumberFormat="1" applyFont="1" applyFill="1" applyBorder="1" applyAlignment="1">
      <alignment/>
      <protection/>
    </xf>
    <xf numFmtId="165" fontId="7" fillId="3" borderId="7" xfId="20" applyNumberFormat="1" applyFont="1" applyFill="1" applyBorder="1" applyAlignment="1">
      <alignment horizontal="center"/>
      <protection/>
    </xf>
    <xf numFmtId="165" fontId="8" fillId="3" borderId="8" xfId="20" applyNumberFormat="1" applyFont="1" applyFill="1" applyBorder="1">
      <alignment/>
      <protection/>
    </xf>
    <xf numFmtId="165" fontId="8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>
      <alignment/>
      <protection/>
    </xf>
    <xf numFmtId="165" fontId="7" fillId="4" borderId="13" xfId="20" applyNumberFormat="1" applyFont="1" applyFill="1" applyBorder="1" applyAlignment="1">
      <alignment horizontal="center"/>
      <protection/>
    </xf>
    <xf numFmtId="165" fontId="7" fillId="4" borderId="14" xfId="20" applyNumberFormat="1" applyFont="1" applyFill="1" applyBorder="1" applyAlignment="1">
      <alignment horizontal="center"/>
      <protection/>
    </xf>
    <xf numFmtId="165" fontId="7" fillId="4" borderId="14" xfId="20" applyNumberFormat="1" applyFont="1" applyFill="1" applyBorder="1">
      <alignment/>
      <protection/>
    </xf>
    <xf numFmtId="165" fontId="7" fillId="4" borderId="15" xfId="20" applyNumberFormat="1" applyFont="1" applyFill="1" applyBorder="1">
      <alignment/>
      <protection/>
    </xf>
    <xf numFmtId="165" fontId="3" fillId="0" borderId="0" xfId="0" applyNumberFormat="1" applyFont="1" applyBorder="1" applyAlignment="1">
      <alignment/>
    </xf>
    <xf numFmtId="165" fontId="7" fillId="2" borderId="6" xfId="20" applyNumberFormat="1" applyFont="1" applyFill="1" applyBorder="1" applyAlignment="1">
      <alignment horizontal="center"/>
      <protection/>
    </xf>
    <xf numFmtId="165" fontId="7" fillId="2" borderId="9" xfId="20" applyNumberFormat="1" applyFont="1" applyFill="1" applyBorder="1" applyAlignment="1">
      <alignment horizontal="center"/>
      <protection/>
    </xf>
    <xf numFmtId="165" fontId="7" fillId="2" borderId="9" xfId="20" applyNumberFormat="1" applyFont="1" applyFill="1" applyBorder="1">
      <alignment/>
      <protection/>
    </xf>
    <xf numFmtId="165" fontId="7" fillId="2" borderId="8" xfId="20" applyNumberFormat="1" applyFont="1" applyFill="1" applyBorder="1">
      <alignment/>
      <protection/>
    </xf>
    <xf numFmtId="165" fontId="11" fillId="2" borderId="0" xfId="20" applyNumberFormat="1" applyFont="1" applyFill="1" applyBorder="1">
      <alignment/>
      <protection/>
    </xf>
    <xf numFmtId="165" fontId="12" fillId="2" borderId="8" xfId="20" applyFont="1" applyFill="1" applyBorder="1" applyProtection="1">
      <alignment/>
      <protection locked="0"/>
    </xf>
    <xf numFmtId="165" fontId="7" fillId="2" borderId="9" xfId="20" applyNumberFormat="1" applyFont="1" applyFill="1" applyBorder="1" applyProtection="1">
      <alignment/>
      <protection locked="0"/>
    </xf>
    <xf numFmtId="165" fontId="7" fillId="2" borderId="10" xfId="20" applyNumberFormat="1" applyFont="1" applyFill="1" applyBorder="1" applyProtection="1">
      <alignment/>
      <protection locked="0"/>
    </xf>
    <xf numFmtId="167" fontId="11" fillId="2" borderId="8" xfId="20" applyNumberFormat="1" applyFont="1" applyFill="1" applyBorder="1">
      <alignment/>
      <protection/>
    </xf>
    <xf numFmtId="165" fontId="11" fillId="2" borderId="9" xfId="20" applyNumberFormat="1" applyFont="1" applyFill="1" applyBorder="1" applyProtection="1">
      <alignment/>
      <protection locked="0"/>
    </xf>
    <xf numFmtId="165" fontId="11" fillId="2" borderId="10" xfId="20" applyNumberFormat="1" applyFont="1" applyFill="1" applyBorder="1" applyProtection="1">
      <alignment/>
      <protection locked="0"/>
    </xf>
    <xf numFmtId="165" fontId="11" fillId="2" borderId="8" xfId="20" applyNumberFormat="1" applyFont="1" applyFill="1" applyBorder="1">
      <alignment/>
      <protection/>
    </xf>
    <xf numFmtId="165" fontId="12" fillId="2" borderId="0" xfId="20" applyNumberFormat="1" applyFont="1" applyFill="1" applyBorder="1">
      <alignment/>
      <protection/>
    </xf>
    <xf numFmtId="165" fontId="7" fillId="2" borderId="7" xfId="20" applyNumberFormat="1" applyFont="1" applyFill="1" applyBorder="1" applyAlignment="1">
      <alignment horizontal="center"/>
      <protection/>
    </xf>
    <xf numFmtId="165" fontId="7" fillId="2" borderId="7" xfId="20" applyNumberFormat="1" applyFont="1" applyFill="1" applyBorder="1">
      <alignment/>
      <protection/>
    </xf>
    <xf numFmtId="167" fontId="11" fillId="2" borderId="0" xfId="20" applyNumberFormat="1" applyFont="1" applyFill="1" applyBorder="1">
      <alignment/>
      <protection/>
    </xf>
    <xf numFmtId="165" fontId="7" fillId="4" borderId="16" xfId="20" applyNumberFormat="1" applyFont="1" applyFill="1" applyBorder="1" applyAlignment="1">
      <alignment horizontal="center"/>
      <protection/>
    </xf>
    <xf numFmtId="165" fontId="7" fillId="4" borderId="17" xfId="20" applyNumberFormat="1" applyFont="1" applyFill="1" applyBorder="1" applyAlignment="1">
      <alignment horizontal="center"/>
      <protection/>
    </xf>
    <xf numFmtId="165" fontId="7" fillId="2" borderId="10" xfId="20" applyNumberFormat="1" applyFont="1" applyFill="1" applyBorder="1">
      <alignment/>
      <protection/>
    </xf>
    <xf numFmtId="165" fontId="11" fillId="2" borderId="6" xfId="20" applyNumberFormat="1" applyFont="1" applyFill="1" applyBorder="1" applyAlignment="1">
      <alignment horizontal="center"/>
      <protection/>
    </xf>
    <xf numFmtId="165" fontId="11" fillId="2" borderId="7" xfId="20" applyNumberFormat="1" applyFont="1" applyFill="1" applyBorder="1" applyAlignment="1">
      <alignment horizontal="center"/>
      <protection/>
    </xf>
    <xf numFmtId="167" fontId="11" fillId="2" borderId="9" xfId="20" applyNumberFormat="1" applyFont="1" applyFill="1" applyBorder="1">
      <alignment/>
      <protection/>
    </xf>
    <xf numFmtId="165" fontId="11" fillId="2" borderId="8" xfId="20" applyFont="1" applyFill="1" applyBorder="1" applyProtection="1">
      <alignment/>
      <protection locked="0"/>
    </xf>
    <xf numFmtId="165" fontId="12" fillId="2" borderId="8" xfId="20" applyNumberFormat="1" applyFont="1" applyFill="1" applyBorder="1">
      <alignment/>
      <protection/>
    </xf>
    <xf numFmtId="165" fontId="11" fillId="5" borderId="9" xfId="20" applyNumberFormat="1" applyFont="1" applyFill="1" applyBorder="1" applyProtection="1">
      <alignment/>
      <protection locked="0"/>
    </xf>
    <xf numFmtId="165" fontId="11" fillId="5" borderId="10" xfId="20" applyNumberFormat="1" applyFont="1" applyFill="1" applyBorder="1" applyProtection="1">
      <alignment/>
      <protection locked="0"/>
    </xf>
    <xf numFmtId="165" fontId="11" fillId="2" borderId="9" xfId="20" applyNumberFormat="1" applyFont="1" applyFill="1" applyBorder="1">
      <alignment/>
      <protection/>
    </xf>
    <xf numFmtId="165" fontId="13" fillId="2" borderId="0" xfId="20" applyNumberFormat="1" applyFont="1" applyFill="1" applyBorder="1">
      <alignment/>
      <protection/>
    </xf>
    <xf numFmtId="165" fontId="13" fillId="2" borderId="8" xfId="20" applyFont="1" applyFill="1" applyBorder="1" applyProtection="1">
      <alignment/>
      <protection locked="0"/>
    </xf>
    <xf numFmtId="165" fontId="7" fillId="2" borderId="18" xfId="20" applyNumberFormat="1" applyFont="1" applyFill="1" applyBorder="1" applyAlignment="1">
      <alignment horizontal="center"/>
      <protection/>
    </xf>
    <xf numFmtId="167" fontId="7" fillId="2" borderId="19" xfId="20" applyNumberFormat="1" applyFont="1" applyFill="1" applyBorder="1" applyAlignment="1">
      <alignment horizontal="center"/>
      <protection/>
    </xf>
    <xf numFmtId="165" fontId="7" fillId="2" borderId="19" xfId="20" applyNumberFormat="1" applyFont="1" applyFill="1" applyBorder="1" applyAlignment="1">
      <alignment horizontal="center"/>
      <protection/>
    </xf>
    <xf numFmtId="165" fontId="7" fillId="2" borderId="19" xfId="20" applyNumberFormat="1" applyFont="1" applyFill="1" applyBorder="1" applyAlignment="1">
      <alignment horizontal="left"/>
      <protection/>
    </xf>
    <xf numFmtId="165" fontId="7" fillId="2" borderId="20" xfId="20" applyNumberFormat="1" applyFont="1" applyFill="1" applyBorder="1">
      <alignment/>
      <protection/>
    </xf>
    <xf numFmtId="165" fontId="7" fillId="2" borderId="21" xfId="20" applyNumberFormat="1" applyFont="1" applyFill="1" applyBorder="1">
      <alignment/>
      <protection/>
    </xf>
    <xf numFmtId="165" fontId="11" fillId="2" borderId="7" xfId="20" applyNumberFormat="1" applyFont="1" applyFill="1" applyBorder="1" applyAlignment="1">
      <alignment horizontal="left"/>
      <protection/>
    </xf>
    <xf numFmtId="165" fontId="11" fillId="5" borderId="9" xfId="20" applyNumberFormat="1" applyFont="1" applyFill="1" applyBorder="1">
      <alignment/>
      <protection/>
    </xf>
    <xf numFmtId="165" fontId="11" fillId="5" borderId="10" xfId="20" applyNumberFormat="1" applyFont="1" applyFill="1" applyBorder="1">
      <alignment/>
      <protection/>
    </xf>
    <xf numFmtId="165" fontId="11" fillId="2" borderId="22" xfId="20" applyNumberFormat="1" applyFont="1" applyFill="1" applyBorder="1" applyAlignment="1">
      <alignment horizontal="center"/>
      <protection/>
    </xf>
    <xf numFmtId="165" fontId="13" fillId="2" borderId="8" xfId="20" applyNumberFormat="1" applyFont="1" applyFill="1" applyBorder="1">
      <alignment/>
      <protection/>
    </xf>
    <xf numFmtId="165" fontId="11" fillId="2" borderId="10" xfId="20" applyNumberFormat="1" applyFont="1" applyFill="1" applyBorder="1">
      <alignment/>
      <protection/>
    </xf>
    <xf numFmtId="167" fontId="7" fillId="2" borderId="9" xfId="20" applyNumberFormat="1" applyFont="1" applyFill="1" applyBorder="1" applyAlignment="1">
      <alignment horizontal="center"/>
      <protection/>
    </xf>
    <xf numFmtId="165" fontId="7" fillId="4" borderId="23" xfId="20" applyNumberFormat="1" applyFont="1" applyFill="1" applyBorder="1">
      <alignment/>
      <protection/>
    </xf>
    <xf numFmtId="165" fontId="14" fillId="2" borderId="0" xfId="20" applyNumberFormat="1" applyFont="1" applyFill="1" applyBorder="1">
      <alignment/>
      <protection/>
    </xf>
    <xf numFmtId="165" fontId="11" fillId="2" borderId="8" xfId="20" applyNumberFormat="1" applyFont="1" applyFill="1" applyBorder="1" applyAlignment="1">
      <alignment horizontal="center"/>
      <protection/>
    </xf>
    <xf numFmtId="165" fontId="7" fillId="2" borderId="22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 applyAlignment="1">
      <alignment horizontal="center"/>
      <protection/>
    </xf>
    <xf numFmtId="165" fontId="11" fillId="2" borderId="9" xfId="20" applyNumberFormat="1" applyFont="1" applyFill="1" applyBorder="1" applyAlignment="1">
      <alignment horizontal="center"/>
      <protection/>
    </xf>
    <xf numFmtId="167" fontId="7" fillId="2" borderId="8" xfId="20" applyNumberFormat="1" applyFont="1" applyFill="1" applyBorder="1">
      <alignment/>
      <protection/>
    </xf>
    <xf numFmtId="165" fontId="7" fillId="2" borderId="0" xfId="20" applyNumberFormat="1" applyFont="1" applyFill="1" applyBorder="1">
      <alignment/>
      <protection/>
    </xf>
    <xf numFmtId="165" fontId="7" fillId="2" borderId="8" xfId="20" applyFont="1" applyFill="1" applyBorder="1" applyProtection="1">
      <alignment/>
      <protection locked="0"/>
    </xf>
    <xf numFmtId="165" fontId="7" fillId="4" borderId="24" xfId="20" applyNumberFormat="1" applyFont="1" applyFill="1" applyBorder="1" applyAlignment="1">
      <alignment horizontal="center"/>
      <protection/>
    </xf>
    <xf numFmtId="165" fontId="7" fillId="4" borderId="25" xfId="20" applyNumberFormat="1" applyFont="1" applyFill="1" applyBorder="1" applyAlignment="1">
      <alignment horizontal="center"/>
      <protection/>
    </xf>
    <xf numFmtId="165" fontId="11" fillId="4" borderId="20" xfId="0" applyNumberFormat="1" applyFont="1" applyFill="1" applyBorder="1" applyAlignment="1">
      <alignment horizontal="center"/>
    </xf>
    <xf numFmtId="165" fontId="11" fillId="4" borderId="21" xfId="0" applyNumberFormat="1" applyFont="1" applyFill="1" applyBorder="1" applyAlignment="1">
      <alignment horizontal="center"/>
    </xf>
    <xf numFmtId="165" fontId="7" fillId="4" borderId="11" xfId="20" applyNumberFormat="1" applyFont="1" applyFill="1" applyBorder="1" applyAlignment="1">
      <alignment horizontal="center"/>
      <protection/>
    </xf>
    <xf numFmtId="165" fontId="7" fillId="4" borderId="12" xfId="20" applyNumberFormat="1" applyFont="1" applyFill="1" applyBorder="1" applyAlignment="1">
      <alignment horizontal="center"/>
      <protection/>
    </xf>
    <xf numFmtId="165" fontId="7" fillId="4" borderId="26" xfId="20" applyNumberFormat="1" applyFont="1" applyFill="1" applyBorder="1" applyAlignment="1">
      <alignment horizontal="right"/>
      <protection/>
    </xf>
    <xf numFmtId="165" fontId="7" fillId="4" borderId="12" xfId="20" applyNumberFormat="1" applyFont="1" applyFill="1" applyBorder="1" applyAlignment="1">
      <alignment horizontal="right"/>
      <protection/>
    </xf>
    <xf numFmtId="165" fontId="7" fillId="4" borderId="27" xfId="20" applyNumberFormat="1" applyFont="1" applyFill="1" applyBorder="1" applyAlignment="1">
      <alignment horizontal="right"/>
      <protection/>
    </xf>
    <xf numFmtId="165" fontId="15" fillId="2" borderId="8" xfId="0" applyNumberFormat="1" applyFont="1" applyFill="1" applyBorder="1" applyAlignment="1">
      <alignment/>
    </xf>
    <xf numFmtId="167" fontId="7" fillId="2" borderId="8" xfId="20" applyNumberFormat="1" applyFont="1" applyFill="1" applyBorder="1" applyAlignment="1">
      <alignment horizontal="center"/>
      <protection/>
    </xf>
    <xf numFmtId="165" fontId="7" fillId="4" borderId="20" xfId="20" applyNumberFormat="1" applyFont="1" applyFill="1" applyBorder="1" applyAlignment="1">
      <alignment horizontal="center"/>
      <protection/>
    </xf>
    <xf numFmtId="165" fontId="11" fillId="4" borderId="20" xfId="20" applyNumberFormat="1" applyFont="1" applyFill="1" applyBorder="1">
      <alignment/>
      <protection/>
    </xf>
    <xf numFmtId="165" fontId="11" fillId="4" borderId="21" xfId="20" applyNumberFormat="1" applyFont="1" applyFill="1" applyBorder="1">
      <alignment/>
      <protection/>
    </xf>
    <xf numFmtId="165" fontId="7" fillId="4" borderId="22" xfId="20" applyNumberFormat="1" applyFont="1" applyFill="1" applyBorder="1" applyAlignment="1">
      <alignment horizontal="center"/>
      <protection/>
    </xf>
    <xf numFmtId="165" fontId="7" fillId="4" borderId="9" xfId="20" applyNumberFormat="1" applyFont="1" applyFill="1" applyBorder="1" applyAlignment="1">
      <alignment horizontal="center"/>
      <protection/>
    </xf>
    <xf numFmtId="165" fontId="11" fillId="4" borderId="9" xfId="20" applyNumberFormat="1" applyFont="1" applyFill="1" applyBorder="1">
      <alignment/>
      <protection/>
    </xf>
    <xf numFmtId="165" fontId="11" fillId="4" borderId="10" xfId="20" applyNumberFormat="1" applyFont="1" applyFill="1" applyBorder="1">
      <alignment/>
      <protection/>
    </xf>
    <xf numFmtId="165" fontId="7" fillId="4" borderId="28" xfId="20" applyNumberFormat="1" applyFont="1" applyFill="1" applyBorder="1" applyAlignment="1">
      <alignment horizontal="center"/>
      <protection/>
    </xf>
    <xf numFmtId="165" fontId="7" fillId="4" borderId="12" xfId="20" applyNumberFormat="1" applyFont="1" applyFill="1" applyBorder="1">
      <alignment/>
      <protection/>
    </xf>
    <xf numFmtId="165" fontId="7" fillId="4" borderId="27" xfId="20" applyNumberFormat="1" applyFont="1" applyFill="1" applyBorder="1">
      <alignment/>
      <protection/>
    </xf>
    <xf numFmtId="165" fontId="7" fillId="2" borderId="8" xfId="0" applyNumberFormat="1" applyFont="1" applyFill="1" applyBorder="1" applyAlignment="1">
      <alignment/>
    </xf>
    <xf numFmtId="165" fontId="9" fillId="2" borderId="0" xfId="20" applyNumberFormat="1" applyFont="1" applyFill="1" applyBorder="1">
      <alignment/>
      <protection/>
    </xf>
    <xf numFmtId="167" fontId="7" fillId="2" borderId="20" xfId="20" applyNumberFormat="1" applyFont="1" applyFill="1" applyBorder="1" applyAlignment="1">
      <alignment horizontal="center"/>
      <protection/>
    </xf>
    <xf numFmtId="165" fontId="7" fillId="2" borderId="20" xfId="20" applyNumberFormat="1" applyFont="1" applyFill="1" applyBorder="1" applyAlignment="1">
      <alignment horizontal="center"/>
      <protection/>
    </xf>
    <xf numFmtId="165" fontId="7" fillId="2" borderId="20" xfId="20" applyNumberFormat="1" applyFont="1" applyFill="1" applyBorder="1" applyAlignment="1">
      <alignment horizontal="left"/>
      <protection/>
    </xf>
    <xf numFmtId="165" fontId="7" fillId="2" borderId="25" xfId="20" applyNumberFormat="1" applyFont="1" applyFill="1" applyBorder="1">
      <alignment/>
      <protection/>
    </xf>
    <xf numFmtId="165" fontId="11" fillId="2" borderId="9" xfId="20" applyNumberFormat="1" applyFont="1" applyFill="1" applyBorder="1" applyAlignment="1">
      <alignment horizontal="left"/>
      <protection/>
    </xf>
    <xf numFmtId="164" fontId="11" fillId="2" borderId="9" xfId="20" applyNumberFormat="1" applyFont="1" applyFill="1" applyBorder="1">
      <alignment/>
      <protection/>
    </xf>
    <xf numFmtId="164" fontId="11" fillId="2" borderId="10" xfId="20" applyNumberFormat="1" applyFont="1" applyFill="1" applyBorder="1">
      <alignment/>
      <protection/>
    </xf>
    <xf numFmtId="165" fontId="18" fillId="2" borderId="9" xfId="20" applyNumberFormat="1" applyFont="1" applyFill="1" applyBorder="1">
      <alignment/>
      <protection/>
    </xf>
    <xf numFmtId="165" fontId="7" fillId="2" borderId="8" xfId="20" applyNumberFormat="1" applyFont="1" applyFill="1" applyBorder="1" applyAlignment="1">
      <alignment horizontal="left"/>
      <protection/>
    </xf>
    <xf numFmtId="165" fontId="7" fillId="2" borderId="0" xfId="20" applyNumberFormat="1" applyFont="1" applyFill="1" applyBorder="1" applyAlignment="1">
      <alignment horizontal="center"/>
      <protection/>
    </xf>
    <xf numFmtId="165" fontId="7" fillId="2" borderId="29" xfId="20" applyNumberFormat="1" applyFont="1" applyFill="1" applyBorder="1">
      <alignment/>
      <protection/>
    </xf>
    <xf numFmtId="167" fontId="11" fillId="2" borderId="8" xfId="20" applyNumberFormat="1" applyFont="1" applyFill="1" applyBorder="1" applyAlignment="1">
      <alignment horizontal="left"/>
      <protection/>
    </xf>
    <xf numFmtId="165" fontId="11" fillId="2" borderId="30" xfId="20" applyNumberFormat="1" applyFont="1" applyFill="1" applyBorder="1">
      <alignment/>
      <protection/>
    </xf>
    <xf numFmtId="165" fontId="7" fillId="2" borderId="30" xfId="20" applyNumberFormat="1" applyFont="1" applyFill="1" applyBorder="1">
      <alignment/>
      <protection/>
    </xf>
    <xf numFmtId="165" fontId="11" fillId="2" borderId="30" xfId="20" applyNumberFormat="1" applyFont="1" applyFill="1" applyBorder="1" applyProtection="1">
      <alignment/>
      <protection locked="0"/>
    </xf>
    <xf numFmtId="165" fontId="11" fillId="2" borderId="7" xfId="20" applyNumberFormat="1" applyFont="1" applyFill="1" applyBorder="1">
      <alignment/>
      <protection/>
    </xf>
    <xf numFmtId="165" fontId="7" fillId="2" borderId="8" xfId="20" applyNumberFormat="1" applyFont="1" applyFill="1" applyBorder="1" applyAlignment="1">
      <alignment wrapText="1"/>
      <protection/>
    </xf>
    <xf numFmtId="165" fontId="7" fillId="2" borderId="30" xfId="20" applyNumberFormat="1" applyFont="1" applyFill="1" applyBorder="1" applyProtection="1">
      <alignment/>
      <protection locked="0"/>
    </xf>
    <xf numFmtId="165" fontId="19" fillId="2" borderId="22" xfId="20" applyNumberFormat="1" applyFont="1" applyFill="1" applyBorder="1" applyAlignment="1">
      <alignment horizontal="center"/>
      <protection/>
    </xf>
    <xf numFmtId="165" fontId="19" fillId="2" borderId="8" xfId="20" applyNumberFormat="1" applyFont="1" applyFill="1" applyBorder="1" applyAlignment="1">
      <alignment horizontal="center"/>
      <protection/>
    </xf>
    <xf numFmtId="165" fontId="19" fillId="2" borderId="8" xfId="20" applyNumberFormat="1" applyFont="1" applyFill="1" applyBorder="1">
      <alignment/>
      <protection/>
    </xf>
    <xf numFmtId="165" fontId="8" fillId="2" borderId="8" xfId="20" applyNumberFormat="1" applyFont="1" applyFill="1" applyBorder="1">
      <alignment/>
      <protection/>
    </xf>
    <xf numFmtId="165" fontId="19" fillId="2" borderId="0" xfId="20" applyNumberFormat="1" applyFont="1" applyFill="1" applyBorder="1">
      <alignment/>
      <protection/>
    </xf>
    <xf numFmtId="165" fontId="8" fillId="2" borderId="30" xfId="20" applyNumberFormat="1" applyFont="1" applyFill="1" applyBorder="1">
      <alignment/>
      <protection/>
    </xf>
    <xf numFmtId="165" fontId="8" fillId="2" borderId="9" xfId="20" applyNumberFormat="1" applyFont="1" applyFill="1" applyBorder="1">
      <alignment/>
      <protection/>
    </xf>
    <xf numFmtId="165" fontId="8" fillId="2" borderId="10" xfId="20" applyNumberFormat="1" applyFont="1" applyFill="1" applyBorder="1">
      <alignment/>
      <protection/>
    </xf>
    <xf numFmtId="167" fontId="19" fillId="2" borderId="8" xfId="20" applyNumberFormat="1" applyFont="1" applyFill="1" applyBorder="1">
      <alignment/>
      <protection/>
    </xf>
    <xf numFmtId="165" fontId="19" fillId="2" borderId="30" xfId="20" applyNumberFormat="1" applyFont="1" applyFill="1" applyBorder="1">
      <alignment/>
      <protection/>
    </xf>
    <xf numFmtId="165" fontId="19" fillId="2" borderId="9" xfId="20" applyNumberFormat="1" applyFont="1" applyFill="1" applyBorder="1">
      <alignment/>
      <protection/>
    </xf>
    <xf numFmtId="165" fontId="19" fillId="2" borderId="10" xfId="20" applyNumberFormat="1" applyFont="1" applyFill="1" applyBorder="1">
      <alignment/>
      <protection/>
    </xf>
    <xf numFmtId="165" fontId="20" fillId="0" borderId="31" xfId="0" applyNumberFormat="1" applyFont="1" applyBorder="1" applyAlignment="1">
      <alignment/>
    </xf>
    <xf numFmtId="165" fontId="20" fillId="0" borderId="32" xfId="0" applyNumberFormat="1" applyFont="1" applyBorder="1" applyAlignment="1">
      <alignment/>
    </xf>
    <xf numFmtId="165" fontId="7" fillId="4" borderId="23" xfId="20" applyNumberFormat="1" applyFont="1" applyFill="1" applyBorder="1" applyAlignment="1">
      <alignment horizontal="center"/>
      <protection/>
    </xf>
    <xf numFmtId="165" fontId="7" fillId="4" borderId="33" xfId="20" applyNumberFormat="1" applyFont="1" applyFill="1" applyBorder="1" applyAlignment="1">
      <alignment horizontal="center"/>
      <protection/>
    </xf>
    <xf numFmtId="165" fontId="15" fillId="4" borderId="14" xfId="0" applyNumberFormat="1" applyFont="1" applyFill="1" applyBorder="1" applyAlignment="1">
      <alignment horizontal="right"/>
    </xf>
    <xf numFmtId="165" fontId="15" fillId="4" borderId="15" xfId="0" applyNumberFormat="1" applyFont="1" applyFill="1" applyBorder="1" applyAlignment="1">
      <alignment horizontal="right"/>
    </xf>
    <xf numFmtId="165" fontId="15" fillId="0" borderId="20" xfId="0" applyNumberFormat="1" applyFont="1" applyBorder="1" applyAlignment="1">
      <alignment/>
    </xf>
    <xf numFmtId="165" fontId="20" fillId="5" borderId="9" xfId="0" applyNumberFormat="1" applyFont="1" applyFill="1" applyBorder="1" applyAlignment="1">
      <alignment/>
    </xf>
    <xf numFmtId="165" fontId="21" fillId="0" borderId="0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7" fontId="11" fillId="2" borderId="9" xfId="20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164" fontId="11" fillId="0" borderId="6" xfId="0" applyFont="1" applyBorder="1" applyAlignment="1">
      <alignment/>
    </xf>
    <xf numFmtId="165" fontId="11" fillId="2" borderId="0" xfId="20" applyNumberFormat="1" applyFont="1" applyFill="1" applyBorder="1" applyAlignment="1">
      <alignment horizontal="center"/>
      <protection/>
    </xf>
    <xf numFmtId="165" fontId="22" fillId="0" borderId="0" xfId="0" applyNumberFormat="1" applyFont="1" applyBorder="1" applyAlignment="1">
      <alignment/>
    </xf>
    <xf numFmtId="167" fontId="7" fillId="2" borderId="0" xfId="20" applyNumberFormat="1" applyFont="1" applyFill="1" applyBorder="1" applyAlignment="1">
      <alignment horizontal="center"/>
      <protection/>
    </xf>
    <xf numFmtId="165" fontId="23" fillId="3" borderId="34" xfId="20" applyNumberFormat="1" applyFont="1" applyFill="1" applyBorder="1" applyAlignment="1">
      <alignment horizontal="center"/>
      <protection/>
    </xf>
    <xf numFmtId="165" fontId="23" fillId="3" borderId="2" xfId="20" applyNumberFormat="1" applyFont="1" applyFill="1" applyBorder="1">
      <alignment/>
      <protection/>
    </xf>
    <xf numFmtId="165" fontId="23" fillId="3" borderId="35" xfId="20" applyNumberFormat="1" applyFont="1" applyFill="1" applyBorder="1">
      <alignment/>
      <protection/>
    </xf>
    <xf numFmtId="165" fontId="23" fillId="3" borderId="3" xfId="20" applyNumberFormat="1" applyFont="1" applyFill="1" applyBorder="1">
      <alignment/>
      <protection/>
    </xf>
    <xf numFmtId="165" fontId="23" fillId="3" borderId="36" xfId="20" applyNumberFormat="1" applyFont="1" applyFill="1" applyBorder="1" applyAlignment="1">
      <alignment horizontal="center"/>
      <protection/>
    </xf>
    <xf numFmtId="168" fontId="23" fillId="3" borderId="36" xfId="20" applyNumberFormat="1" applyFont="1" applyFill="1" applyBorder="1" applyAlignment="1">
      <alignment horizontal="center"/>
      <protection/>
    </xf>
    <xf numFmtId="164" fontId="23" fillId="3" borderId="36" xfId="20" applyNumberFormat="1" applyFont="1" applyFill="1" applyBorder="1" applyAlignment="1">
      <alignment horizontal="center"/>
      <protection/>
    </xf>
    <xf numFmtId="165" fontId="23" fillId="3" borderId="37" xfId="20" applyNumberFormat="1" applyFont="1" applyFill="1" applyBorder="1" applyAlignment="1">
      <alignment horizontal="center"/>
      <protection/>
    </xf>
    <xf numFmtId="165" fontId="23" fillId="3" borderId="38" xfId="20" applyNumberFormat="1" applyFont="1" applyFill="1" applyBorder="1">
      <alignment/>
      <protection/>
    </xf>
    <xf numFmtId="165" fontId="24" fillId="3" borderId="39" xfId="20" applyNumberFormat="1" applyFont="1" applyFill="1" applyBorder="1">
      <alignment/>
      <protection/>
    </xf>
    <xf numFmtId="165" fontId="24" fillId="3" borderId="38" xfId="20" applyNumberFormat="1" applyFont="1" applyFill="1" applyBorder="1">
      <alignment/>
      <protection/>
    </xf>
    <xf numFmtId="165" fontId="24" fillId="3" borderId="40" xfId="20" applyNumberFormat="1" applyFont="1" applyFill="1" applyBorder="1">
      <alignment/>
      <protection/>
    </xf>
    <xf numFmtId="165" fontId="24" fillId="3" borderId="41" xfId="20" applyNumberFormat="1" applyFont="1" applyFill="1" applyBorder="1" applyAlignment="1">
      <alignment horizontal="center"/>
      <protection/>
    </xf>
    <xf numFmtId="165" fontId="2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zoomScale="140" zoomScaleNormal="140" workbookViewId="0" topLeftCell="G213">
      <selection activeCell="N216" sqref="N216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625" style="1" customWidth="1"/>
    <col min="4" max="4" width="63.875" style="1" customWidth="1"/>
    <col min="5" max="6" width="0" style="1" hidden="1" customWidth="1"/>
    <col min="7" max="7" width="13.625" style="1" customWidth="1"/>
    <col min="8" max="8" width="13.375" style="1" customWidth="1"/>
    <col min="9" max="9" width="14.125" style="1" customWidth="1"/>
    <col min="10" max="10" width="12.375" style="1" customWidth="1"/>
    <col min="11" max="11" width="18.00390625" style="1" customWidth="1"/>
    <col min="12" max="12" width="12.375" style="1" customWidth="1"/>
    <col min="13" max="13" width="11.00390625" style="1" customWidth="1"/>
    <col min="14" max="14" width="13.50390625" style="1" customWidth="1"/>
    <col min="15" max="250" width="9.00390625" style="1" customWidth="1"/>
  </cols>
  <sheetData>
    <row r="1" spans="1:6" ht="12.75">
      <c r="A1" s="2"/>
      <c r="B1" s="3"/>
      <c r="C1" s="3"/>
      <c r="D1" s="3"/>
      <c r="E1" s="3"/>
      <c r="F1" s="3"/>
    </row>
    <row r="2" spans="1:6" ht="12.75">
      <c r="A2" s="4" t="s">
        <v>0</v>
      </c>
      <c r="B2" s="3"/>
      <c r="C2" s="3"/>
      <c r="D2" s="3"/>
      <c r="E2" s="3"/>
      <c r="F2" s="3"/>
    </row>
    <row r="3" spans="1:6" ht="12.75">
      <c r="A3" s="2"/>
      <c r="B3" s="3"/>
      <c r="C3" s="3"/>
      <c r="D3" s="3"/>
      <c r="E3" s="3"/>
      <c r="F3" s="3"/>
    </row>
    <row r="4" spans="1:6" ht="12.75">
      <c r="A4" s="2" t="s">
        <v>1</v>
      </c>
      <c r="B4" s="3"/>
      <c r="C4" s="3"/>
      <c r="D4" s="3"/>
      <c r="E4" s="3"/>
      <c r="F4" s="3"/>
    </row>
    <row r="5" spans="1:6" ht="12.75">
      <c r="A5" s="2" t="s">
        <v>2</v>
      </c>
      <c r="B5" s="3"/>
      <c r="C5" s="3"/>
      <c r="D5" s="3"/>
      <c r="E5" s="3"/>
      <c r="F5" s="3"/>
    </row>
    <row r="6" spans="1:6" ht="12.75">
      <c r="A6" s="2"/>
      <c r="B6" s="3"/>
      <c r="C6" s="3"/>
      <c r="D6" s="3"/>
      <c r="E6" s="3"/>
      <c r="F6" s="3"/>
    </row>
    <row r="7" spans="1:9" ht="12.75">
      <c r="A7" s="5" t="s">
        <v>3</v>
      </c>
      <c r="B7" s="6"/>
      <c r="C7" s="7"/>
      <c r="D7" s="8"/>
      <c r="E7" s="9"/>
      <c r="F7" s="10"/>
      <c r="G7" s="11" t="s">
        <v>4</v>
      </c>
      <c r="H7" s="12"/>
      <c r="I7" s="13" t="s">
        <v>5</v>
      </c>
    </row>
    <row r="8" spans="1:9" ht="12.75">
      <c r="A8" s="14"/>
      <c r="B8" s="15" t="s">
        <v>6</v>
      </c>
      <c r="C8" s="16"/>
      <c r="D8" s="17" t="s">
        <v>7</v>
      </c>
      <c r="E8" s="18"/>
      <c r="F8" s="19"/>
      <c r="G8" s="20" t="s">
        <v>8</v>
      </c>
      <c r="H8" s="21" t="s">
        <v>9</v>
      </c>
      <c r="I8" s="22" t="s">
        <v>10</v>
      </c>
    </row>
    <row r="9" spans="1:9" ht="12.75">
      <c r="A9" s="23"/>
      <c r="B9" s="24"/>
      <c r="C9" s="25" t="s">
        <v>11</v>
      </c>
      <c r="D9" s="26"/>
      <c r="E9" s="27"/>
      <c r="F9" s="28"/>
      <c r="G9" s="20" t="s">
        <v>12</v>
      </c>
      <c r="H9" s="21"/>
      <c r="I9" s="22" t="s">
        <v>13</v>
      </c>
    </row>
    <row r="10" spans="1:19" ht="12.75">
      <c r="A10" s="29" t="s">
        <v>14</v>
      </c>
      <c r="B10" s="30" t="s">
        <v>15</v>
      </c>
      <c r="C10" s="30"/>
      <c r="D10" s="30"/>
      <c r="E10" s="30"/>
      <c r="F10" s="31"/>
      <c r="G10" s="31">
        <f>G11+G14+G16</f>
        <v>299232</v>
      </c>
      <c r="H10" s="31">
        <f>H11+H14+H16</f>
        <v>0</v>
      </c>
      <c r="I10" s="32">
        <f>I11+I14+I16</f>
        <v>299232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2.75">
      <c r="A11" s="34"/>
      <c r="B11" s="35" t="s">
        <v>16</v>
      </c>
      <c r="C11" s="36"/>
      <c r="D11" s="37" t="s">
        <v>17</v>
      </c>
      <c r="E11" s="38"/>
      <c r="F11" s="39"/>
      <c r="G11" s="40">
        <f>G12+G13</f>
        <v>26600</v>
      </c>
      <c r="H11" s="40">
        <f>H12+H13</f>
        <v>0</v>
      </c>
      <c r="I11" s="41">
        <f>I12+I13</f>
        <v>26600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2.75">
      <c r="A12" s="34"/>
      <c r="B12" s="36"/>
      <c r="C12" s="36"/>
      <c r="D12" s="42" t="s">
        <v>18</v>
      </c>
      <c r="E12" s="38"/>
      <c r="F12" s="39"/>
      <c r="G12" s="43">
        <v>26540</v>
      </c>
      <c r="H12" s="43">
        <v>0</v>
      </c>
      <c r="I12" s="44">
        <f>H12+G12</f>
        <v>26540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.75">
      <c r="A13" s="34"/>
      <c r="B13" s="36"/>
      <c r="C13" s="36"/>
      <c r="D13" s="45" t="s">
        <v>19</v>
      </c>
      <c r="E13" s="38"/>
      <c r="F13" s="39"/>
      <c r="G13" s="43">
        <v>60</v>
      </c>
      <c r="H13" s="43">
        <v>0</v>
      </c>
      <c r="I13" s="44">
        <f>H13+G13</f>
        <v>60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.75">
      <c r="A14" s="34"/>
      <c r="B14" s="35" t="s">
        <v>20</v>
      </c>
      <c r="C14" s="36"/>
      <c r="D14" s="37" t="s">
        <v>21</v>
      </c>
      <c r="E14" s="46"/>
      <c r="F14" s="39"/>
      <c r="G14" s="40">
        <f>G15</f>
        <v>2649</v>
      </c>
      <c r="H14" s="40">
        <f>H15</f>
        <v>0</v>
      </c>
      <c r="I14" s="41">
        <f>I15</f>
        <v>2649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.75">
      <c r="A15" s="34"/>
      <c r="B15" s="35"/>
      <c r="C15" s="36"/>
      <c r="D15" s="42" t="s">
        <v>18</v>
      </c>
      <c r="E15" s="46"/>
      <c r="F15" s="39"/>
      <c r="G15" s="43">
        <v>2649</v>
      </c>
      <c r="H15" s="43">
        <v>0</v>
      </c>
      <c r="I15" s="44">
        <f>H15+G15</f>
        <v>2649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.75">
      <c r="A16" s="34"/>
      <c r="B16" s="35" t="s">
        <v>22</v>
      </c>
      <c r="C16" s="36"/>
      <c r="D16" s="37" t="s">
        <v>23</v>
      </c>
      <c r="E16" s="46"/>
      <c r="F16" s="39"/>
      <c r="G16" s="40">
        <f>G17</f>
        <v>269983</v>
      </c>
      <c r="H16" s="40">
        <f>H17</f>
        <v>0</v>
      </c>
      <c r="I16" s="41">
        <f>I17</f>
        <v>269983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.75">
      <c r="A17" s="34"/>
      <c r="B17" s="47"/>
      <c r="C17" s="48"/>
      <c r="D17" s="49" t="s">
        <v>18</v>
      </c>
      <c r="E17" s="46"/>
      <c r="F17" s="39"/>
      <c r="G17" s="43">
        <v>269983</v>
      </c>
      <c r="H17" s="43">
        <v>0</v>
      </c>
      <c r="I17" s="44">
        <f>H17+G17</f>
        <v>269983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.75">
      <c r="A18" s="50" t="s">
        <v>24</v>
      </c>
      <c r="B18" s="51" t="s">
        <v>25</v>
      </c>
      <c r="C18" s="51"/>
      <c r="D18" s="51"/>
      <c r="E18" s="51"/>
      <c r="F18" s="31"/>
      <c r="G18" s="31">
        <f>G19+G21</f>
        <v>16432104</v>
      </c>
      <c r="H18" s="31">
        <f>H19+H21</f>
        <v>0</v>
      </c>
      <c r="I18" s="32">
        <f>I19+I21</f>
        <v>16432104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.75">
      <c r="A19" s="34"/>
      <c r="B19" s="47" t="s">
        <v>26</v>
      </c>
      <c r="C19" s="37"/>
      <c r="D19" s="36" t="s">
        <v>27</v>
      </c>
      <c r="E19" s="38"/>
      <c r="F19" s="45"/>
      <c r="G19" s="36">
        <f>G20</f>
        <v>18000</v>
      </c>
      <c r="H19" s="36">
        <f>H20</f>
        <v>0</v>
      </c>
      <c r="I19" s="52">
        <f>I20</f>
        <v>18000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53"/>
      <c r="B20" s="54"/>
      <c r="C20" s="45"/>
      <c r="D20" s="55" t="s">
        <v>18</v>
      </c>
      <c r="E20" s="38"/>
      <c r="F20" s="56"/>
      <c r="G20" s="43">
        <v>18000</v>
      </c>
      <c r="H20" s="43">
        <v>0</v>
      </c>
      <c r="I20" s="44">
        <f>H20+G20</f>
        <v>18000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.75">
      <c r="A21" s="34"/>
      <c r="B21" s="47" t="s">
        <v>28</v>
      </c>
      <c r="C21" s="37"/>
      <c r="D21" s="36" t="s">
        <v>29</v>
      </c>
      <c r="E21" s="46"/>
      <c r="F21" s="57"/>
      <c r="G21" s="36">
        <f>G22+G23</f>
        <v>16414104</v>
      </c>
      <c r="H21" s="36">
        <f>H22+H23</f>
        <v>0</v>
      </c>
      <c r="I21" s="52">
        <f>I22+I23</f>
        <v>16414104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.75">
      <c r="A22" s="34"/>
      <c r="B22" s="47"/>
      <c r="C22" s="37"/>
      <c r="D22" s="55" t="s">
        <v>30</v>
      </c>
      <c r="E22" s="38"/>
      <c r="F22" s="56"/>
      <c r="G22" s="58">
        <v>13936904</v>
      </c>
      <c r="H22" s="58">
        <v>0</v>
      </c>
      <c r="I22" s="59">
        <f>H22+G22</f>
        <v>13936904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34"/>
      <c r="B23" s="47"/>
      <c r="C23" s="37"/>
      <c r="D23" s="60" t="s">
        <v>31</v>
      </c>
      <c r="E23" s="61"/>
      <c r="F23" s="62"/>
      <c r="G23" s="43">
        <f>G24</f>
        <v>2477200</v>
      </c>
      <c r="H23" s="43">
        <f>H24</f>
        <v>0</v>
      </c>
      <c r="I23" s="44">
        <f>H23+G23</f>
        <v>2477200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34"/>
      <c r="B24" s="47"/>
      <c r="C24" s="37"/>
      <c r="D24" s="60" t="s">
        <v>32</v>
      </c>
      <c r="E24" s="38"/>
      <c r="F24" s="56"/>
      <c r="G24" s="43">
        <v>2477200</v>
      </c>
      <c r="H24" s="43">
        <v>0</v>
      </c>
      <c r="I24" s="44">
        <f>H24+G24</f>
        <v>2477200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50" t="s">
        <v>33</v>
      </c>
      <c r="B25" s="51" t="s">
        <v>34</v>
      </c>
      <c r="C25" s="51"/>
      <c r="D25" s="51"/>
      <c r="E25" s="51"/>
      <c r="F25" s="31"/>
      <c r="G25" s="31">
        <f>G28+G32+G26</f>
        <v>1303227</v>
      </c>
      <c r="H25" s="31">
        <f>H28+H32+H26</f>
        <v>0</v>
      </c>
      <c r="I25" s="32">
        <f>I28+I32+I26</f>
        <v>1303227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3"/>
      <c r="B26" s="64">
        <v>70001</v>
      </c>
      <c r="C26" s="65"/>
      <c r="D26" s="66" t="s">
        <v>35</v>
      </c>
      <c r="E26" s="65"/>
      <c r="F26" s="67"/>
      <c r="G26" s="67">
        <f>G27</f>
        <v>250000</v>
      </c>
      <c r="H26" s="67">
        <f>H27</f>
        <v>0</v>
      </c>
      <c r="I26" s="68">
        <f>I27</f>
        <v>250000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34"/>
      <c r="B27" s="47"/>
      <c r="C27" s="47"/>
      <c r="D27" s="69" t="s">
        <v>36</v>
      </c>
      <c r="E27" s="47"/>
      <c r="F27" s="36"/>
      <c r="G27" s="70">
        <v>250000</v>
      </c>
      <c r="H27" s="70">
        <v>0</v>
      </c>
      <c r="I27" s="71">
        <f>H27+G27</f>
        <v>250000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.75">
      <c r="A28" s="72"/>
      <c r="B28" s="35" t="s">
        <v>37</v>
      </c>
      <c r="C28" s="36"/>
      <c r="D28" s="37" t="s">
        <v>38</v>
      </c>
      <c r="E28" s="46"/>
      <c r="F28" s="57"/>
      <c r="G28" s="36">
        <f>G29+G30</f>
        <v>1026374</v>
      </c>
      <c r="H28" s="36">
        <f>H29+H30</f>
        <v>0</v>
      </c>
      <c r="I28" s="52">
        <f>I29+I30</f>
        <v>1026374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2"/>
      <c r="B29" s="35"/>
      <c r="C29" s="36"/>
      <c r="D29" s="42" t="s">
        <v>30</v>
      </c>
      <c r="E29" s="38"/>
      <c r="F29" s="56"/>
      <c r="G29" s="58">
        <v>766374</v>
      </c>
      <c r="H29" s="58">
        <v>0</v>
      </c>
      <c r="I29" s="59">
        <f>H29+G29</f>
        <v>766374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2"/>
      <c r="B30" s="35"/>
      <c r="C30" s="36"/>
      <c r="D30" s="45" t="s">
        <v>31</v>
      </c>
      <c r="E30" s="38"/>
      <c r="F30" s="73"/>
      <c r="G30" s="60">
        <f>G31</f>
        <v>260000</v>
      </c>
      <c r="H30" s="60">
        <f>H31</f>
        <v>0</v>
      </c>
      <c r="I30" s="74">
        <f>I31</f>
        <v>260000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2"/>
      <c r="B31" s="35"/>
      <c r="C31" s="36"/>
      <c r="D31" s="45" t="s">
        <v>39</v>
      </c>
      <c r="E31" s="38"/>
      <c r="F31" s="56"/>
      <c r="G31" s="60">
        <v>260000</v>
      </c>
      <c r="H31" s="60">
        <v>0</v>
      </c>
      <c r="I31" s="74">
        <f>H31+G31</f>
        <v>260000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72"/>
      <c r="B32" s="75">
        <v>70095</v>
      </c>
      <c r="C32" s="36"/>
      <c r="D32" s="37" t="s">
        <v>23</v>
      </c>
      <c r="E32" s="38"/>
      <c r="F32" s="56"/>
      <c r="G32" s="36">
        <v>26853</v>
      </c>
      <c r="H32" s="36">
        <v>0</v>
      </c>
      <c r="I32" s="52">
        <f>H32+G32</f>
        <v>26853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50" t="s">
        <v>40</v>
      </c>
      <c r="B33" s="30" t="s">
        <v>41</v>
      </c>
      <c r="C33" s="30"/>
      <c r="D33" s="30"/>
      <c r="E33" s="30"/>
      <c r="F33" s="76"/>
      <c r="G33" s="31">
        <f>G34</f>
        <v>205490</v>
      </c>
      <c r="H33" s="31">
        <f>H34</f>
        <v>0</v>
      </c>
      <c r="I33" s="32">
        <f>I34</f>
        <v>205490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34"/>
      <c r="B34" s="35" t="s">
        <v>42</v>
      </c>
      <c r="C34" s="36"/>
      <c r="D34" s="37" t="s">
        <v>43</v>
      </c>
      <c r="E34" s="46"/>
      <c r="F34" s="39"/>
      <c r="G34" s="40">
        <f>G35</f>
        <v>205490</v>
      </c>
      <c r="H34" s="40">
        <f>H35</f>
        <v>0</v>
      </c>
      <c r="I34" s="41">
        <f>I35</f>
        <v>205490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34"/>
      <c r="B35" s="35"/>
      <c r="C35" s="36"/>
      <c r="D35" s="42" t="s">
        <v>18</v>
      </c>
      <c r="E35" s="46"/>
      <c r="F35" s="39"/>
      <c r="G35" s="43">
        <v>205490</v>
      </c>
      <c r="H35" s="43">
        <v>0</v>
      </c>
      <c r="I35" s="44">
        <f>H35+G35</f>
        <v>205490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50" t="s">
        <v>44</v>
      </c>
      <c r="B36" s="30" t="s">
        <v>45</v>
      </c>
      <c r="C36" s="30"/>
      <c r="D36" s="30"/>
      <c r="E36" s="30"/>
      <c r="F36" s="76"/>
      <c r="G36" s="31">
        <f>G37+G41+G43+G52+G49</f>
        <v>8525322</v>
      </c>
      <c r="H36" s="31">
        <f>H37+H41+H43+H52+H49</f>
        <v>0</v>
      </c>
      <c r="I36" s="32">
        <f>I37+I41+I43+I52+I49</f>
        <v>8525322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34"/>
      <c r="B37" s="35" t="s">
        <v>46</v>
      </c>
      <c r="C37" s="36"/>
      <c r="D37" s="37" t="s">
        <v>47</v>
      </c>
      <c r="E37" s="46"/>
      <c r="F37" s="57"/>
      <c r="G37" s="36">
        <f>G38+G39+G40</f>
        <v>263600</v>
      </c>
      <c r="H37" s="36">
        <f>H38+H39+H40</f>
        <v>0</v>
      </c>
      <c r="I37" s="52">
        <f>I38+I39+I40</f>
        <v>263600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2"/>
      <c r="B38" s="45"/>
      <c r="C38" s="45"/>
      <c r="D38" s="45" t="s">
        <v>48</v>
      </c>
      <c r="E38" s="38"/>
      <c r="F38" s="56"/>
      <c r="G38" s="43">
        <v>222671</v>
      </c>
      <c r="H38" s="43">
        <v>0</v>
      </c>
      <c r="I38" s="44">
        <f>H38+G38</f>
        <v>222671</v>
      </c>
      <c r="J38" s="33"/>
      <c r="K38" s="33"/>
      <c r="L38" s="77"/>
      <c r="M38" s="33"/>
      <c r="N38" s="33"/>
      <c r="O38" s="33"/>
      <c r="P38" s="33"/>
      <c r="Q38" s="33"/>
      <c r="R38" s="33"/>
      <c r="S38" s="33"/>
    </row>
    <row r="39" spans="1:19" ht="12.75">
      <c r="A39" s="72"/>
      <c r="B39" s="78"/>
      <c r="C39" s="45"/>
      <c r="D39" s="45" t="s">
        <v>19</v>
      </c>
      <c r="E39" s="38"/>
      <c r="F39" s="56"/>
      <c r="G39" s="43">
        <v>33400</v>
      </c>
      <c r="H39" s="43">
        <v>0</v>
      </c>
      <c r="I39" s="44">
        <f>H39+G39</f>
        <v>33400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72"/>
      <c r="B40" s="78"/>
      <c r="C40" s="45"/>
      <c r="D40" s="45" t="s">
        <v>18</v>
      </c>
      <c r="E40" s="38"/>
      <c r="F40" s="56"/>
      <c r="G40" s="43">
        <v>7529</v>
      </c>
      <c r="H40" s="43">
        <v>0</v>
      </c>
      <c r="I40" s="44">
        <f>H40+G40</f>
        <v>7529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79"/>
      <c r="B41" s="80" t="s">
        <v>49</v>
      </c>
      <c r="C41" s="37"/>
      <c r="D41" s="37" t="s">
        <v>50</v>
      </c>
      <c r="E41" s="46"/>
      <c r="F41" s="37"/>
      <c r="G41" s="36">
        <f>G42</f>
        <v>193610</v>
      </c>
      <c r="H41" s="36">
        <f>H42</f>
        <v>0</v>
      </c>
      <c r="I41" s="52">
        <f>I42</f>
        <v>193610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79"/>
      <c r="B42" s="80"/>
      <c r="C42" s="37"/>
      <c r="D42" s="42" t="s">
        <v>51</v>
      </c>
      <c r="E42" s="46"/>
      <c r="F42" s="39"/>
      <c r="G42" s="43">
        <v>193610</v>
      </c>
      <c r="H42" s="43">
        <v>0</v>
      </c>
      <c r="I42" s="44">
        <f>H42+G42</f>
        <v>193610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34"/>
      <c r="B43" s="35" t="s">
        <v>52</v>
      </c>
      <c r="C43" s="36"/>
      <c r="D43" s="37" t="s">
        <v>53</v>
      </c>
      <c r="E43" s="46"/>
      <c r="F43" s="39"/>
      <c r="G43" s="40">
        <f>G44+G48</f>
        <v>7560640</v>
      </c>
      <c r="H43" s="40">
        <f>H44+H48</f>
        <v>0</v>
      </c>
      <c r="I43" s="41">
        <f>I44+I48</f>
        <v>7560640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79"/>
      <c r="B44" s="80"/>
      <c r="C44" s="37"/>
      <c r="D44" s="45" t="s">
        <v>31</v>
      </c>
      <c r="E44" s="61"/>
      <c r="F44" s="62"/>
      <c r="G44" s="43">
        <f>SUM(G45:G47)</f>
        <v>6597266</v>
      </c>
      <c r="H44" s="43">
        <f>SUM(H45:H47)</f>
        <v>0</v>
      </c>
      <c r="I44" s="44">
        <f>I45+I46+I47</f>
        <v>6597266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72"/>
      <c r="B45" s="78"/>
      <c r="C45" s="45"/>
      <c r="D45" s="45" t="s">
        <v>54</v>
      </c>
      <c r="E45" s="38"/>
      <c r="F45" s="56"/>
      <c r="G45" s="43">
        <v>3274275</v>
      </c>
      <c r="H45" s="43">
        <v>0</v>
      </c>
      <c r="I45" s="44">
        <f>H45+G45</f>
        <v>3274275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72"/>
      <c r="B46" s="78"/>
      <c r="C46" s="45"/>
      <c r="D46" s="45" t="s">
        <v>55</v>
      </c>
      <c r="E46" s="38"/>
      <c r="F46" s="56"/>
      <c r="G46" s="43">
        <v>600888</v>
      </c>
      <c r="H46" s="43">
        <v>0</v>
      </c>
      <c r="I46" s="44">
        <f>H46+G46</f>
        <v>600888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53"/>
      <c r="B47" s="81"/>
      <c r="C47" s="60"/>
      <c r="D47" s="45" t="s">
        <v>56</v>
      </c>
      <c r="E47" s="38"/>
      <c r="F47" s="56"/>
      <c r="G47" s="43">
        <v>2722103</v>
      </c>
      <c r="H47" s="43">
        <v>0</v>
      </c>
      <c r="I47" s="44">
        <f>H47+G47</f>
        <v>2722103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53"/>
      <c r="B48" s="81"/>
      <c r="C48" s="60"/>
      <c r="D48" s="42" t="s">
        <v>30</v>
      </c>
      <c r="E48" s="38"/>
      <c r="F48" s="56"/>
      <c r="G48" s="58">
        <v>963374</v>
      </c>
      <c r="H48" s="58">
        <v>0</v>
      </c>
      <c r="I48" s="59">
        <f>H48+G48</f>
        <v>963374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53"/>
      <c r="B49" s="75">
        <v>75075</v>
      </c>
      <c r="C49" s="36"/>
      <c r="D49" s="82" t="s">
        <v>57</v>
      </c>
      <c r="E49" s="83"/>
      <c r="F49" s="84"/>
      <c r="G49" s="40">
        <f>G50+G51</f>
        <v>490960</v>
      </c>
      <c r="H49" s="40">
        <f>H50+H51</f>
        <v>0</v>
      </c>
      <c r="I49" s="41">
        <f>I50+I51</f>
        <v>490960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53"/>
      <c r="B50" s="81"/>
      <c r="C50" s="60"/>
      <c r="D50" s="42" t="s">
        <v>51</v>
      </c>
      <c r="E50" s="38"/>
      <c r="F50" s="56"/>
      <c r="G50" s="43">
        <v>465960</v>
      </c>
      <c r="H50" s="43">
        <v>0</v>
      </c>
      <c r="I50" s="44">
        <f>H50+G50</f>
        <v>465960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53"/>
      <c r="B51" s="81"/>
      <c r="C51" s="60"/>
      <c r="D51" s="42" t="s">
        <v>30</v>
      </c>
      <c r="E51" s="38"/>
      <c r="F51" s="56"/>
      <c r="G51" s="58">
        <v>25000</v>
      </c>
      <c r="H51" s="58">
        <v>0</v>
      </c>
      <c r="I51" s="59">
        <f>H51+G51</f>
        <v>25000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34"/>
      <c r="B52" s="35" t="s">
        <v>58</v>
      </c>
      <c r="C52" s="36"/>
      <c r="D52" s="37" t="s">
        <v>59</v>
      </c>
      <c r="E52" s="46"/>
      <c r="F52" s="57"/>
      <c r="G52" s="36">
        <f>G53+G54</f>
        <v>16512</v>
      </c>
      <c r="H52" s="36">
        <f>H53+H54</f>
        <v>0</v>
      </c>
      <c r="I52" s="52">
        <f>I53+I54</f>
        <v>16512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34"/>
      <c r="B53" s="35"/>
      <c r="C53" s="36"/>
      <c r="D53" s="45" t="s">
        <v>19</v>
      </c>
      <c r="E53" s="61"/>
      <c r="F53" s="73"/>
      <c r="G53" s="60">
        <v>683</v>
      </c>
      <c r="H53" s="60">
        <v>0</v>
      </c>
      <c r="I53" s="74">
        <f>H53+G53</f>
        <v>683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34"/>
      <c r="B54" s="80"/>
      <c r="C54" s="37"/>
      <c r="D54" s="42" t="s">
        <v>18</v>
      </c>
      <c r="E54" s="38"/>
      <c r="F54" s="56"/>
      <c r="G54" s="43">
        <v>15829</v>
      </c>
      <c r="H54" s="43">
        <v>0</v>
      </c>
      <c r="I54" s="44">
        <f>H54+G54</f>
        <v>15829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85" t="s">
        <v>60</v>
      </c>
      <c r="B55" s="86" t="s">
        <v>61</v>
      </c>
      <c r="C55" s="86"/>
      <c r="D55" s="86"/>
      <c r="E55" s="86"/>
      <c r="F55" s="86"/>
      <c r="G55" s="87"/>
      <c r="H55" s="87"/>
      <c r="I55" s="88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89"/>
      <c r="B56" s="90" t="s">
        <v>62</v>
      </c>
      <c r="C56" s="90"/>
      <c r="D56" s="90"/>
      <c r="E56" s="90"/>
      <c r="F56" s="91"/>
      <c r="G56" s="92">
        <f>G58+G61</f>
        <v>8899</v>
      </c>
      <c r="H56" s="92">
        <f>H58+H61</f>
        <v>0</v>
      </c>
      <c r="I56" s="93">
        <f>I58+I61</f>
        <v>8899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34"/>
      <c r="B57" s="35" t="s">
        <v>63</v>
      </c>
      <c r="C57" s="36"/>
      <c r="D57" s="37" t="s">
        <v>64</v>
      </c>
      <c r="E57" s="38"/>
      <c r="F57" s="45"/>
      <c r="G57" s="60"/>
      <c r="H57" s="60"/>
      <c r="I57" s="74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34"/>
      <c r="B58" s="36"/>
      <c r="C58" s="36"/>
      <c r="D58" s="37" t="s">
        <v>65</v>
      </c>
      <c r="E58" s="46"/>
      <c r="F58" s="57"/>
      <c r="G58" s="36">
        <f>G59+G60</f>
        <v>7000</v>
      </c>
      <c r="H58" s="36">
        <f>H59+H60</f>
        <v>0</v>
      </c>
      <c r="I58" s="52">
        <f>I59+I60</f>
        <v>7000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53"/>
      <c r="B59" s="60"/>
      <c r="C59" s="60"/>
      <c r="D59" s="45" t="s">
        <v>19</v>
      </c>
      <c r="E59" s="38"/>
      <c r="F59" s="56"/>
      <c r="G59" s="43">
        <v>500</v>
      </c>
      <c r="H59" s="43"/>
      <c r="I59" s="44">
        <f>H59+G59</f>
        <v>500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53"/>
      <c r="B60" s="60"/>
      <c r="C60" s="60"/>
      <c r="D60" s="45" t="s">
        <v>18</v>
      </c>
      <c r="E60" s="38"/>
      <c r="F60" s="56"/>
      <c r="G60" s="43">
        <v>6500</v>
      </c>
      <c r="H60" s="43">
        <v>0</v>
      </c>
      <c r="I60" s="44">
        <f>H60+G60</f>
        <v>6500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53"/>
      <c r="B61" s="75">
        <v>75109</v>
      </c>
      <c r="C61" s="60"/>
      <c r="D61" s="94" t="s">
        <v>66</v>
      </c>
      <c r="E61" s="38"/>
      <c r="F61" s="56"/>
      <c r="G61" s="40">
        <f>G64</f>
        <v>1899</v>
      </c>
      <c r="H61" s="40">
        <f>H64</f>
        <v>0</v>
      </c>
      <c r="I61" s="41">
        <f>I64</f>
        <v>1899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.75">
      <c r="A62" s="53"/>
      <c r="B62" s="60"/>
      <c r="C62" s="60"/>
      <c r="D62" s="94" t="s">
        <v>67</v>
      </c>
      <c r="E62" s="38"/>
      <c r="F62" s="56"/>
      <c r="G62" s="43"/>
      <c r="H62" s="43"/>
      <c r="I62" s="44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53"/>
      <c r="B63" s="60"/>
      <c r="C63" s="60"/>
      <c r="D63" s="37" t="s">
        <v>68</v>
      </c>
      <c r="E63" s="38"/>
      <c r="F63" s="56"/>
      <c r="G63" s="43"/>
      <c r="H63" s="43"/>
      <c r="I63" s="44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53"/>
      <c r="B64" s="60"/>
      <c r="C64" s="60"/>
      <c r="D64" s="45" t="s">
        <v>18</v>
      </c>
      <c r="E64" s="38"/>
      <c r="F64" s="56"/>
      <c r="G64" s="43">
        <v>1899</v>
      </c>
      <c r="H64" s="43">
        <v>0</v>
      </c>
      <c r="I64" s="44">
        <f>H64+G64</f>
        <v>1899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50" t="s">
        <v>69</v>
      </c>
      <c r="B65" s="30" t="s">
        <v>70</v>
      </c>
      <c r="C65" s="30"/>
      <c r="D65" s="30"/>
      <c r="E65" s="30"/>
      <c r="F65" s="76"/>
      <c r="G65" s="31">
        <f>G66+G69+G71+G76</f>
        <v>743529</v>
      </c>
      <c r="H65" s="31">
        <f>H66+H69+H71+H76</f>
        <v>0</v>
      </c>
      <c r="I65" s="32">
        <f>I66+I69+I71+I76</f>
        <v>743529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34"/>
      <c r="B66" s="35" t="s">
        <v>71</v>
      </c>
      <c r="C66" s="36"/>
      <c r="D66" s="37" t="s">
        <v>72</v>
      </c>
      <c r="E66" s="46"/>
      <c r="F66" s="57"/>
      <c r="G66" s="36">
        <f>G67+G68</f>
        <v>180879</v>
      </c>
      <c r="H66" s="36">
        <f>H67+H68</f>
        <v>0</v>
      </c>
      <c r="I66" s="52">
        <f>I67+I68</f>
        <v>180879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34"/>
      <c r="B67" s="35"/>
      <c r="C67" s="36"/>
      <c r="D67" s="45" t="s">
        <v>19</v>
      </c>
      <c r="E67" s="46"/>
      <c r="F67" s="56"/>
      <c r="G67" s="43">
        <v>1750</v>
      </c>
      <c r="H67" s="43"/>
      <c r="I67" s="44">
        <f>H67+G67</f>
        <v>1750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34"/>
      <c r="B68" s="35"/>
      <c r="C68" s="36"/>
      <c r="D68" s="45" t="s">
        <v>18</v>
      </c>
      <c r="E68" s="38"/>
      <c r="F68" s="56"/>
      <c r="G68" s="43">
        <v>179129</v>
      </c>
      <c r="H68" s="43"/>
      <c r="I68" s="44">
        <f>H68+G68</f>
        <v>179129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34"/>
      <c r="B69" s="35" t="s">
        <v>73</v>
      </c>
      <c r="C69" s="36"/>
      <c r="D69" s="37" t="s">
        <v>74</v>
      </c>
      <c r="E69" s="46"/>
      <c r="F69" s="57"/>
      <c r="G69" s="36">
        <f>G70</f>
        <v>1430</v>
      </c>
      <c r="H69" s="36">
        <f>H70</f>
        <v>0</v>
      </c>
      <c r="I69" s="52">
        <f>I70</f>
        <v>1430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79"/>
      <c r="B70" s="80"/>
      <c r="C70" s="37"/>
      <c r="D70" s="42" t="s">
        <v>75</v>
      </c>
      <c r="E70" s="38"/>
      <c r="F70" s="56"/>
      <c r="G70" s="43">
        <v>1430</v>
      </c>
      <c r="H70" s="43"/>
      <c r="I70" s="44">
        <f>H70+G70</f>
        <v>1430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34"/>
      <c r="B71" s="35" t="s">
        <v>76</v>
      </c>
      <c r="C71" s="36"/>
      <c r="D71" s="37" t="s">
        <v>77</v>
      </c>
      <c r="E71" s="46"/>
      <c r="F71" s="57"/>
      <c r="G71" s="36">
        <f>G72</f>
        <v>504220</v>
      </c>
      <c r="H71" s="36">
        <f>H72</f>
        <v>0</v>
      </c>
      <c r="I71" s="52">
        <f>I72</f>
        <v>504220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34"/>
      <c r="B72" s="37"/>
      <c r="C72" s="37"/>
      <c r="D72" s="45" t="s">
        <v>31</v>
      </c>
      <c r="E72" s="61"/>
      <c r="F72" s="73"/>
      <c r="G72" s="60">
        <f>G73+G74+G75</f>
        <v>504220</v>
      </c>
      <c r="H72" s="60">
        <f>H73+H74+H75</f>
        <v>0</v>
      </c>
      <c r="I72" s="74">
        <f>I73+I74+I75</f>
        <v>504220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72"/>
      <c r="B73" s="45"/>
      <c r="C73" s="45"/>
      <c r="D73" s="45" t="s">
        <v>54</v>
      </c>
      <c r="E73" s="38"/>
      <c r="F73" s="56"/>
      <c r="G73" s="60">
        <v>338170</v>
      </c>
      <c r="H73" s="60">
        <v>0</v>
      </c>
      <c r="I73" s="74">
        <f>G73+H73</f>
        <v>338170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72"/>
      <c r="B74" s="45"/>
      <c r="C74" s="45"/>
      <c r="D74" s="45" t="s">
        <v>55</v>
      </c>
      <c r="E74" s="38"/>
      <c r="F74" s="56"/>
      <c r="G74" s="60">
        <v>60732</v>
      </c>
      <c r="H74" s="60">
        <v>0</v>
      </c>
      <c r="I74" s="74">
        <f>G74+H74</f>
        <v>60732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72"/>
      <c r="B75" s="45"/>
      <c r="C75" s="45"/>
      <c r="D75" s="45" t="s">
        <v>56</v>
      </c>
      <c r="E75" s="38"/>
      <c r="F75" s="56"/>
      <c r="G75" s="60">
        <v>105318</v>
      </c>
      <c r="H75" s="60">
        <v>0</v>
      </c>
      <c r="I75" s="74">
        <f>G75+H75</f>
        <v>105318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72"/>
      <c r="B76" s="95">
        <v>75495</v>
      </c>
      <c r="C76" s="45"/>
      <c r="D76" s="37" t="s">
        <v>23</v>
      </c>
      <c r="E76" s="38"/>
      <c r="F76" s="56"/>
      <c r="G76" s="40">
        <f>G77+G78</f>
        <v>57000</v>
      </c>
      <c r="H76" s="40">
        <f>H77+H78</f>
        <v>0</v>
      </c>
      <c r="I76" s="41">
        <f>I77+I78</f>
        <v>57000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72"/>
      <c r="B77" s="45"/>
      <c r="C77" s="45"/>
      <c r="D77" s="42" t="s">
        <v>78</v>
      </c>
      <c r="E77" s="38"/>
      <c r="F77" s="56"/>
      <c r="G77" s="43">
        <v>7000</v>
      </c>
      <c r="H77" s="43">
        <v>0</v>
      </c>
      <c r="I77" s="44">
        <f>H77+G77</f>
        <v>7000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72"/>
      <c r="B78" s="45"/>
      <c r="C78" s="45"/>
      <c r="D78" s="42" t="s">
        <v>30</v>
      </c>
      <c r="E78" s="38"/>
      <c r="F78" s="56"/>
      <c r="G78" s="58">
        <v>50000</v>
      </c>
      <c r="H78" s="58">
        <v>0</v>
      </c>
      <c r="I78" s="59">
        <f>H78+G78</f>
        <v>50000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85" t="s">
        <v>79</v>
      </c>
      <c r="B79" s="96" t="s">
        <v>80</v>
      </c>
      <c r="C79" s="96"/>
      <c r="D79" s="96"/>
      <c r="E79" s="96"/>
      <c r="F79" s="97"/>
      <c r="G79" s="97"/>
      <c r="H79" s="97"/>
      <c r="I79" s="98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99"/>
      <c r="B80" s="100" t="s">
        <v>81</v>
      </c>
      <c r="C80" s="100"/>
      <c r="D80" s="100"/>
      <c r="E80" s="100"/>
      <c r="F80" s="101"/>
      <c r="G80" s="101"/>
      <c r="H80" s="101"/>
      <c r="I80" s="102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103"/>
      <c r="B81" s="90" t="s">
        <v>82</v>
      </c>
      <c r="C81" s="90"/>
      <c r="D81" s="90"/>
      <c r="E81" s="90"/>
      <c r="F81" s="104"/>
      <c r="G81" s="104">
        <f>G87+G82</f>
        <v>189139</v>
      </c>
      <c r="H81" s="104">
        <f>H87+H82</f>
        <v>0</v>
      </c>
      <c r="I81" s="105">
        <f>I87+I82</f>
        <v>189139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79"/>
      <c r="B82" s="75">
        <v>75615</v>
      </c>
      <c r="C82" s="35"/>
      <c r="D82" s="106" t="s">
        <v>83</v>
      </c>
      <c r="E82" s="35"/>
      <c r="F82" s="36"/>
      <c r="G82" s="36">
        <f>G85</f>
        <v>50264</v>
      </c>
      <c r="H82" s="36">
        <f>H85</f>
        <v>0</v>
      </c>
      <c r="I82" s="52">
        <f>H82+G82</f>
        <v>50264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79"/>
      <c r="B83" s="35"/>
      <c r="C83" s="35"/>
      <c r="D83" s="106" t="s">
        <v>84</v>
      </c>
      <c r="E83" s="35"/>
      <c r="F83" s="36"/>
      <c r="G83" s="36"/>
      <c r="H83" s="36"/>
      <c r="I83" s="52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79"/>
      <c r="B84" s="35"/>
      <c r="C84" s="35"/>
      <c r="D84" s="106" t="s">
        <v>85</v>
      </c>
      <c r="E84" s="35"/>
      <c r="F84" s="36"/>
      <c r="G84" s="36"/>
      <c r="H84" s="36"/>
      <c r="I84" s="52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79"/>
      <c r="B85" s="35"/>
      <c r="C85" s="35"/>
      <c r="D85" s="38" t="s">
        <v>31</v>
      </c>
      <c r="E85" s="35"/>
      <c r="F85" s="36"/>
      <c r="G85" s="60">
        <f>G86</f>
        <v>50264</v>
      </c>
      <c r="H85" s="60">
        <f>H86</f>
        <v>0</v>
      </c>
      <c r="I85" s="74">
        <f>I86</f>
        <v>50264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79"/>
      <c r="B86" s="35"/>
      <c r="C86" s="35"/>
      <c r="D86" s="38" t="s">
        <v>86</v>
      </c>
      <c r="E86" s="35"/>
      <c r="F86" s="36"/>
      <c r="G86" s="60">
        <v>50264</v>
      </c>
      <c r="H86" s="60">
        <v>0</v>
      </c>
      <c r="I86" s="74">
        <f>H86+G86</f>
        <v>50264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79"/>
      <c r="B87" s="35" t="s">
        <v>87</v>
      </c>
      <c r="C87" s="36"/>
      <c r="D87" s="83" t="s">
        <v>88</v>
      </c>
      <c r="E87" s="46"/>
      <c r="F87" s="57"/>
      <c r="G87" s="36">
        <f>G88</f>
        <v>138875</v>
      </c>
      <c r="H87" s="36">
        <f>H88</f>
        <v>0</v>
      </c>
      <c r="I87" s="52">
        <f>I88</f>
        <v>138875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79"/>
      <c r="B88" s="35"/>
      <c r="C88" s="36"/>
      <c r="D88" s="38" t="s">
        <v>31</v>
      </c>
      <c r="E88" s="46"/>
      <c r="F88" s="73"/>
      <c r="G88" s="60">
        <f>G89+G90</f>
        <v>138875</v>
      </c>
      <c r="H88" s="60">
        <f>H89+H90</f>
        <v>0</v>
      </c>
      <c r="I88" s="74">
        <f>I89+I90</f>
        <v>138875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79"/>
      <c r="B89" s="35"/>
      <c r="C89" s="36"/>
      <c r="D89" s="107" t="s">
        <v>89</v>
      </c>
      <c r="E89" s="46"/>
      <c r="F89" s="56"/>
      <c r="G89" s="60">
        <v>54425</v>
      </c>
      <c r="H89" s="60">
        <v>0</v>
      </c>
      <c r="I89" s="74">
        <f>H89+G89</f>
        <v>54425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79"/>
      <c r="B90" s="35"/>
      <c r="C90" s="36"/>
      <c r="D90" s="38" t="s">
        <v>86</v>
      </c>
      <c r="E90" s="46"/>
      <c r="F90" s="56"/>
      <c r="G90" s="60">
        <v>84450</v>
      </c>
      <c r="H90" s="60">
        <v>0</v>
      </c>
      <c r="I90" s="74">
        <f>H90+G90</f>
        <v>84450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29" t="s">
        <v>90</v>
      </c>
      <c r="B91" s="30" t="s">
        <v>91</v>
      </c>
      <c r="C91" s="30"/>
      <c r="D91" s="30"/>
      <c r="E91" s="30"/>
      <c r="F91" s="31"/>
      <c r="G91" s="31">
        <f>G94</f>
        <v>665907</v>
      </c>
      <c r="H91" s="31">
        <f>H94</f>
        <v>0</v>
      </c>
      <c r="I91" s="32">
        <f>I94</f>
        <v>665907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79"/>
      <c r="B92" s="80" t="s">
        <v>92</v>
      </c>
      <c r="C92" s="37"/>
      <c r="D92" s="37" t="s">
        <v>93</v>
      </c>
      <c r="E92" s="38"/>
      <c r="F92" s="45"/>
      <c r="G92" s="60"/>
      <c r="H92" s="60"/>
      <c r="I92" s="74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79"/>
      <c r="B93" s="80"/>
      <c r="C93" s="37"/>
      <c r="D93" s="37" t="s">
        <v>94</v>
      </c>
      <c r="E93" s="38"/>
      <c r="F93" s="45"/>
      <c r="G93" s="60"/>
      <c r="H93" s="60"/>
      <c r="I93" s="74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79"/>
      <c r="B94" s="80"/>
      <c r="C94" s="37"/>
      <c r="D94" s="37" t="s">
        <v>95</v>
      </c>
      <c r="E94" s="46"/>
      <c r="F94" s="62"/>
      <c r="G94" s="40">
        <v>665907</v>
      </c>
      <c r="H94" s="40">
        <v>0</v>
      </c>
      <c r="I94" s="41">
        <f>H94+G94</f>
        <v>665907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50" t="s">
        <v>96</v>
      </c>
      <c r="B95" s="30" t="s">
        <v>97</v>
      </c>
      <c r="C95" s="30"/>
      <c r="D95" s="30"/>
      <c r="E95" s="30"/>
      <c r="F95" s="76"/>
      <c r="G95" s="31">
        <f>G96</f>
        <v>433953</v>
      </c>
      <c r="H95" s="31">
        <f>H96</f>
        <v>-100000</v>
      </c>
      <c r="I95" s="32">
        <f>I96</f>
        <v>333953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2.75">
      <c r="A96" s="79"/>
      <c r="B96" s="80" t="s">
        <v>98</v>
      </c>
      <c r="C96" s="37"/>
      <c r="D96" s="37" t="s">
        <v>99</v>
      </c>
      <c r="E96" s="46"/>
      <c r="F96" s="57"/>
      <c r="G96" s="36">
        <f>G97</f>
        <v>433953</v>
      </c>
      <c r="H96" s="36">
        <f>H97</f>
        <v>-100000</v>
      </c>
      <c r="I96" s="52">
        <f>I97</f>
        <v>333953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2"/>
      <c r="B97" s="78"/>
      <c r="C97" s="78" t="s">
        <v>100</v>
      </c>
      <c r="D97" s="45" t="s">
        <v>101</v>
      </c>
      <c r="E97" s="38"/>
      <c r="F97" s="45"/>
      <c r="G97" s="60">
        <f>G98+G99</f>
        <v>433953</v>
      </c>
      <c r="H97" s="60">
        <f>H98+H99</f>
        <v>-100000</v>
      </c>
      <c r="I97" s="74">
        <f>I98+I99</f>
        <v>333953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2"/>
      <c r="B98" s="78"/>
      <c r="C98" s="45"/>
      <c r="D98" s="42" t="s">
        <v>102</v>
      </c>
      <c r="E98" s="38"/>
      <c r="F98" s="45"/>
      <c r="G98" s="60">
        <v>190000</v>
      </c>
      <c r="H98" s="60">
        <v>0</v>
      </c>
      <c r="I98" s="74">
        <f>H98+G98</f>
        <v>190000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72"/>
      <c r="B99" s="78"/>
      <c r="C99" s="45"/>
      <c r="D99" s="42" t="s">
        <v>103</v>
      </c>
      <c r="E99" s="38"/>
      <c r="F99" s="45"/>
      <c r="G99" s="60">
        <v>243953</v>
      </c>
      <c r="H99" s="60">
        <v>-100000</v>
      </c>
      <c r="I99" s="74">
        <f>H99+G99</f>
        <v>143953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50" t="s">
        <v>104</v>
      </c>
      <c r="B100" s="30" t="s">
        <v>105</v>
      </c>
      <c r="C100" s="30"/>
      <c r="D100" s="30"/>
      <c r="E100" s="30"/>
      <c r="F100" s="76"/>
      <c r="G100" s="31">
        <f>SUM(G101+G108+G114+G121+G128+G133+G135)</f>
        <v>31600833</v>
      </c>
      <c r="H100" s="31">
        <f>SUM(H101+H108+H114+H121+H128+H133+H135)</f>
        <v>0</v>
      </c>
      <c r="I100" s="32">
        <f>SUM(I101+I108+I114+I121+I128+I133+I135)</f>
        <v>31600833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34"/>
      <c r="B101" s="35" t="s">
        <v>106</v>
      </c>
      <c r="C101" s="37"/>
      <c r="D101" s="37" t="s">
        <v>107</v>
      </c>
      <c r="E101" s="46"/>
      <c r="F101" s="39"/>
      <c r="G101" s="40">
        <f>G102+G107</f>
        <v>16205327</v>
      </c>
      <c r="H101" s="40">
        <f>H102+H107</f>
        <v>0</v>
      </c>
      <c r="I101" s="41">
        <f>I102+I107</f>
        <v>16205327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34"/>
      <c r="B102" s="35"/>
      <c r="C102" s="37"/>
      <c r="D102" s="45" t="s">
        <v>31</v>
      </c>
      <c r="E102" s="61"/>
      <c r="F102" s="62"/>
      <c r="G102" s="43">
        <f>G103+G104+G105+G106</f>
        <v>13965327</v>
      </c>
      <c r="H102" s="43">
        <f>H103+H104+H105+H106</f>
        <v>0</v>
      </c>
      <c r="I102" s="44">
        <f>I103+I104+I105+I106</f>
        <v>13965327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34"/>
      <c r="B103" s="35"/>
      <c r="C103" s="37"/>
      <c r="D103" s="45" t="s">
        <v>54</v>
      </c>
      <c r="E103" s="38"/>
      <c r="F103" s="56"/>
      <c r="G103" s="43">
        <v>8693851</v>
      </c>
      <c r="H103" s="43">
        <v>0</v>
      </c>
      <c r="I103" s="44">
        <f>H103+G103</f>
        <v>8693851</v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34"/>
      <c r="B104" s="35"/>
      <c r="C104" s="37"/>
      <c r="D104" s="45" t="s">
        <v>55</v>
      </c>
      <c r="E104" s="38"/>
      <c r="F104" s="56"/>
      <c r="G104" s="43">
        <v>1841211</v>
      </c>
      <c r="H104" s="43">
        <v>0</v>
      </c>
      <c r="I104" s="44">
        <f>H104+G104</f>
        <v>1841211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34"/>
      <c r="B105" s="35"/>
      <c r="C105" s="37"/>
      <c r="D105" s="45" t="s">
        <v>56</v>
      </c>
      <c r="E105" s="38"/>
      <c r="F105" s="56"/>
      <c r="G105" s="43">
        <v>3130265</v>
      </c>
      <c r="H105" s="43">
        <v>0</v>
      </c>
      <c r="I105" s="44">
        <f>H105+G105</f>
        <v>3130265</v>
      </c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34"/>
      <c r="B106" s="35"/>
      <c r="C106" s="37"/>
      <c r="D106" s="45" t="s">
        <v>108</v>
      </c>
      <c r="E106" s="38"/>
      <c r="F106" s="56"/>
      <c r="G106" s="43">
        <v>300000</v>
      </c>
      <c r="H106" s="43">
        <v>0</v>
      </c>
      <c r="I106" s="44">
        <f>H106+G106</f>
        <v>300000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2.75">
      <c r="A107" s="34"/>
      <c r="B107" s="35"/>
      <c r="C107" s="37"/>
      <c r="D107" s="42" t="s">
        <v>30</v>
      </c>
      <c r="E107" s="38"/>
      <c r="F107" s="56"/>
      <c r="G107" s="58">
        <v>2240000</v>
      </c>
      <c r="H107" s="58">
        <v>0</v>
      </c>
      <c r="I107" s="59">
        <f>H107+G107</f>
        <v>2240000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34"/>
      <c r="B108" s="75">
        <v>80103</v>
      </c>
      <c r="C108" s="37"/>
      <c r="D108" s="82" t="s">
        <v>109</v>
      </c>
      <c r="E108" s="46"/>
      <c r="F108" s="39"/>
      <c r="G108" s="40">
        <f>G109</f>
        <v>891820</v>
      </c>
      <c r="H108" s="40">
        <f>H109</f>
        <v>0</v>
      </c>
      <c r="I108" s="41">
        <f>I109</f>
        <v>891820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34"/>
      <c r="B109" s="35"/>
      <c r="C109" s="37"/>
      <c r="D109" s="42" t="s">
        <v>110</v>
      </c>
      <c r="E109" s="46"/>
      <c r="F109" s="39"/>
      <c r="G109" s="43">
        <f>G110+G111+G112+G113</f>
        <v>891820</v>
      </c>
      <c r="H109" s="43">
        <f>H110+H111+H112+H113</f>
        <v>0</v>
      </c>
      <c r="I109" s="44">
        <f>I110+I111+I112+I113</f>
        <v>891820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53"/>
      <c r="B110" s="81"/>
      <c r="C110" s="45"/>
      <c r="D110" s="45" t="s">
        <v>54</v>
      </c>
      <c r="E110" s="38"/>
      <c r="F110" s="56"/>
      <c r="G110" s="43">
        <v>641840</v>
      </c>
      <c r="H110" s="43">
        <v>0</v>
      </c>
      <c r="I110" s="44">
        <f>H110+G110</f>
        <v>641840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72"/>
      <c r="B111" s="78"/>
      <c r="C111" s="45"/>
      <c r="D111" s="45" t="s">
        <v>55</v>
      </c>
      <c r="E111" s="38"/>
      <c r="F111" s="45"/>
      <c r="G111" s="43">
        <v>139580</v>
      </c>
      <c r="H111" s="43">
        <v>0</v>
      </c>
      <c r="I111" s="44">
        <f>H111+G111</f>
        <v>139580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72"/>
      <c r="B112" s="78"/>
      <c r="C112" s="45"/>
      <c r="D112" s="45" t="s">
        <v>56</v>
      </c>
      <c r="E112" s="38"/>
      <c r="F112" s="45"/>
      <c r="G112" s="43">
        <v>70400</v>
      </c>
      <c r="H112" s="43">
        <v>0</v>
      </c>
      <c r="I112" s="44">
        <f>H112+G112</f>
        <v>70400</v>
      </c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72"/>
      <c r="B113" s="78"/>
      <c r="C113" s="45"/>
      <c r="D113" s="45" t="s">
        <v>111</v>
      </c>
      <c r="E113" s="38"/>
      <c r="F113" s="45"/>
      <c r="G113" s="43">
        <v>40000</v>
      </c>
      <c r="H113" s="43">
        <v>0</v>
      </c>
      <c r="I113" s="44">
        <f>H113+G113</f>
        <v>40000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79"/>
      <c r="B114" s="80" t="s">
        <v>112</v>
      </c>
      <c r="C114" s="37"/>
      <c r="D114" s="37" t="s">
        <v>113</v>
      </c>
      <c r="E114" s="46"/>
      <c r="F114" s="57"/>
      <c r="G114" s="36">
        <f>G115</f>
        <v>2372080</v>
      </c>
      <c r="H114" s="36">
        <f>H115</f>
        <v>0</v>
      </c>
      <c r="I114" s="52">
        <f>I115</f>
        <v>2372080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79"/>
      <c r="B115" s="37"/>
      <c r="C115" s="37"/>
      <c r="D115" s="45" t="s">
        <v>31</v>
      </c>
      <c r="E115" s="61"/>
      <c r="F115" s="73"/>
      <c r="G115" s="60">
        <f>SUM(G116:G120)</f>
        <v>2372080</v>
      </c>
      <c r="H115" s="60">
        <f>SUM(H116:H120)</f>
        <v>0</v>
      </c>
      <c r="I115" s="74">
        <f>SUM(I116:I120)</f>
        <v>2372080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79"/>
      <c r="B116" s="37"/>
      <c r="C116" s="37"/>
      <c r="D116" s="45" t="s">
        <v>54</v>
      </c>
      <c r="E116" s="61"/>
      <c r="F116" s="73"/>
      <c r="G116" s="60">
        <v>1807490</v>
      </c>
      <c r="H116" s="60">
        <v>0</v>
      </c>
      <c r="I116" s="74">
        <f>H116+G116</f>
        <v>1807490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79"/>
      <c r="B117" s="37"/>
      <c r="C117" s="37"/>
      <c r="D117" s="45" t="s">
        <v>55</v>
      </c>
      <c r="E117" s="61"/>
      <c r="F117" s="73"/>
      <c r="G117" s="60">
        <v>338350</v>
      </c>
      <c r="H117" s="60">
        <v>0</v>
      </c>
      <c r="I117" s="74">
        <f>H117+G117</f>
        <v>338350</v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79"/>
      <c r="B118" s="37"/>
      <c r="C118" s="37"/>
      <c r="D118" s="45" t="s">
        <v>56</v>
      </c>
      <c r="E118" s="61"/>
      <c r="F118" s="56"/>
      <c r="G118" s="60">
        <v>221240</v>
      </c>
      <c r="H118" s="60">
        <v>0</v>
      </c>
      <c r="I118" s="74">
        <f>H118+G118</f>
        <v>221240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79"/>
      <c r="B119" s="37"/>
      <c r="C119" s="37"/>
      <c r="D119" s="45" t="s">
        <v>114</v>
      </c>
      <c r="E119" s="61"/>
      <c r="F119" s="56"/>
      <c r="G119" s="60"/>
      <c r="H119" s="60"/>
      <c r="I119" s="74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79"/>
      <c r="B120" s="37"/>
      <c r="C120" s="37"/>
      <c r="D120" s="45" t="s">
        <v>115</v>
      </c>
      <c r="E120" s="61"/>
      <c r="F120" s="56"/>
      <c r="G120" s="60">
        <v>5000</v>
      </c>
      <c r="H120" s="60">
        <v>0</v>
      </c>
      <c r="I120" s="74">
        <f>H120+G120</f>
        <v>5000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34"/>
      <c r="B121" s="35" t="s">
        <v>116</v>
      </c>
      <c r="C121" s="37"/>
      <c r="D121" s="37" t="s">
        <v>117</v>
      </c>
      <c r="E121" s="46"/>
      <c r="F121" s="39"/>
      <c r="G121" s="40">
        <f>G122+G127</f>
        <v>10701152</v>
      </c>
      <c r="H121" s="40">
        <f>H122+H127</f>
        <v>0</v>
      </c>
      <c r="I121" s="41">
        <f>I122+I127</f>
        <v>10701152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34"/>
      <c r="B122" s="35"/>
      <c r="C122" s="37"/>
      <c r="D122" s="45" t="s">
        <v>31</v>
      </c>
      <c r="E122" s="61"/>
      <c r="F122" s="62"/>
      <c r="G122" s="43">
        <f>G123+G124+G125+G126</f>
        <v>8022456</v>
      </c>
      <c r="H122" s="43">
        <f>H123+H124+H125+H126</f>
        <v>0</v>
      </c>
      <c r="I122" s="44">
        <f>I123+I124+I125+I126</f>
        <v>8022456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34"/>
      <c r="B123" s="35"/>
      <c r="C123" s="37"/>
      <c r="D123" s="45" t="s">
        <v>54</v>
      </c>
      <c r="E123" s="38"/>
      <c r="F123" s="45"/>
      <c r="G123" s="43">
        <v>5415987</v>
      </c>
      <c r="H123" s="43">
        <v>0</v>
      </c>
      <c r="I123" s="44">
        <f>H123+G123</f>
        <v>5415987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34"/>
      <c r="B124" s="35"/>
      <c r="C124" s="37"/>
      <c r="D124" s="45" t="s">
        <v>55</v>
      </c>
      <c r="E124" s="38"/>
      <c r="F124" s="45"/>
      <c r="G124" s="43">
        <v>1079937</v>
      </c>
      <c r="H124" s="43">
        <v>0</v>
      </c>
      <c r="I124" s="44">
        <f>H124+G124</f>
        <v>1079937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12.75">
      <c r="A125" s="34"/>
      <c r="B125" s="35"/>
      <c r="C125" s="37"/>
      <c r="D125" s="45" t="s">
        <v>56</v>
      </c>
      <c r="E125" s="38"/>
      <c r="F125" s="45"/>
      <c r="G125" s="43">
        <v>1426532</v>
      </c>
      <c r="H125" s="43">
        <v>0</v>
      </c>
      <c r="I125" s="44">
        <f>H125+G125</f>
        <v>1426532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2.75">
      <c r="A126" s="34"/>
      <c r="B126" s="35"/>
      <c r="C126" s="37"/>
      <c r="D126" s="45" t="s">
        <v>108</v>
      </c>
      <c r="E126" s="38"/>
      <c r="F126" s="45"/>
      <c r="G126" s="43">
        <v>100000</v>
      </c>
      <c r="H126" s="43">
        <v>0</v>
      </c>
      <c r="I126" s="44">
        <f>H126+G126</f>
        <v>100000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34"/>
      <c r="B127" s="35"/>
      <c r="C127" s="37"/>
      <c r="D127" s="45" t="s">
        <v>118</v>
      </c>
      <c r="E127" s="38"/>
      <c r="F127" s="45"/>
      <c r="G127" s="58">
        <v>2678696</v>
      </c>
      <c r="H127" s="58">
        <v>0</v>
      </c>
      <c r="I127" s="59">
        <f>H127+G127</f>
        <v>2678696</v>
      </c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34"/>
      <c r="B128" s="35" t="s">
        <v>119</v>
      </c>
      <c r="C128" s="37"/>
      <c r="D128" s="37" t="s">
        <v>120</v>
      </c>
      <c r="E128" s="46"/>
      <c r="F128" s="39"/>
      <c r="G128" s="40">
        <f>G129</f>
        <v>976607</v>
      </c>
      <c r="H128" s="40">
        <f>H129</f>
        <v>0</v>
      </c>
      <c r="I128" s="41">
        <f>I129</f>
        <v>976607</v>
      </c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34"/>
      <c r="B129" s="35"/>
      <c r="C129" s="37"/>
      <c r="D129" s="45" t="s">
        <v>31</v>
      </c>
      <c r="E129" s="61"/>
      <c r="F129" s="62"/>
      <c r="G129" s="43">
        <f>G130+G131+G132</f>
        <v>976607</v>
      </c>
      <c r="H129" s="43">
        <f>H130+H131+H132</f>
        <v>0</v>
      </c>
      <c r="I129" s="44">
        <f>I130+I131+I132</f>
        <v>976607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34"/>
      <c r="B130" s="35"/>
      <c r="C130" s="37"/>
      <c r="D130" s="45" t="s">
        <v>54</v>
      </c>
      <c r="E130" s="38"/>
      <c r="F130" s="56"/>
      <c r="G130" s="43">
        <v>96525</v>
      </c>
      <c r="H130" s="43">
        <v>5000</v>
      </c>
      <c r="I130" s="44">
        <f>H130+G130</f>
        <v>101525</v>
      </c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34"/>
      <c r="B131" s="35"/>
      <c r="C131" s="37"/>
      <c r="D131" s="45" t="s">
        <v>55</v>
      </c>
      <c r="E131" s="38"/>
      <c r="F131" s="56"/>
      <c r="G131" s="43">
        <v>27202</v>
      </c>
      <c r="H131" s="43">
        <v>0</v>
      </c>
      <c r="I131" s="44">
        <f>H131+G131</f>
        <v>27202</v>
      </c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34"/>
      <c r="B132" s="35"/>
      <c r="C132" s="37"/>
      <c r="D132" s="45" t="s">
        <v>56</v>
      </c>
      <c r="E132" s="38"/>
      <c r="F132" s="56"/>
      <c r="G132" s="43">
        <v>852880</v>
      </c>
      <c r="H132" s="43">
        <v>-5000</v>
      </c>
      <c r="I132" s="44">
        <f>H132+G132</f>
        <v>847880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34"/>
      <c r="B133" s="35" t="s">
        <v>121</v>
      </c>
      <c r="C133" s="37"/>
      <c r="D133" s="37" t="s">
        <v>122</v>
      </c>
      <c r="E133" s="38"/>
      <c r="F133" s="39"/>
      <c r="G133" s="40">
        <f>G134</f>
        <v>131270</v>
      </c>
      <c r="H133" s="40">
        <f>H134</f>
        <v>0</v>
      </c>
      <c r="I133" s="41">
        <f>I134</f>
        <v>131270</v>
      </c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34"/>
      <c r="B134" s="35"/>
      <c r="C134" s="37"/>
      <c r="D134" s="42" t="s">
        <v>18</v>
      </c>
      <c r="E134" s="38"/>
      <c r="F134" s="39"/>
      <c r="G134" s="43">
        <v>131270</v>
      </c>
      <c r="H134" s="43">
        <v>0</v>
      </c>
      <c r="I134" s="44">
        <f>H134+G134</f>
        <v>131270</v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34"/>
      <c r="B135" s="35" t="s">
        <v>123</v>
      </c>
      <c r="C135" s="37"/>
      <c r="D135" s="37" t="s">
        <v>23</v>
      </c>
      <c r="E135" s="38"/>
      <c r="F135" s="39"/>
      <c r="G135" s="40">
        <f>G136</f>
        <v>322577</v>
      </c>
      <c r="H135" s="40">
        <f>H136</f>
        <v>0</v>
      </c>
      <c r="I135" s="41">
        <f>I136</f>
        <v>322577</v>
      </c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34"/>
      <c r="B136" s="35"/>
      <c r="C136" s="37"/>
      <c r="D136" s="42" t="s">
        <v>18</v>
      </c>
      <c r="E136" s="38"/>
      <c r="F136" s="39"/>
      <c r="G136" s="43">
        <v>322577</v>
      </c>
      <c r="H136" s="43">
        <v>0</v>
      </c>
      <c r="I136" s="44">
        <f>H136+G136</f>
        <v>322577</v>
      </c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50" t="s">
        <v>124</v>
      </c>
      <c r="B137" s="30" t="s">
        <v>125</v>
      </c>
      <c r="C137" s="30"/>
      <c r="D137" s="30"/>
      <c r="E137" s="30"/>
      <c r="F137" s="76"/>
      <c r="G137" s="31">
        <f>SUM(G141+G138)</f>
        <v>646297</v>
      </c>
      <c r="H137" s="31">
        <f>SUM(H141+H138)</f>
        <v>0</v>
      </c>
      <c r="I137" s="32">
        <f>SUM(I141+I138)</f>
        <v>646297</v>
      </c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63"/>
      <c r="B138" s="108">
        <v>85153</v>
      </c>
      <c r="C138" s="109"/>
      <c r="D138" s="110" t="s">
        <v>126</v>
      </c>
      <c r="E138" s="109"/>
      <c r="F138" s="111"/>
      <c r="G138" s="67">
        <f>G139+G140</f>
        <v>50000</v>
      </c>
      <c r="H138" s="67">
        <f>H139+H140</f>
        <v>0</v>
      </c>
      <c r="I138" s="68">
        <f>I139+I140</f>
        <v>50000</v>
      </c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34"/>
      <c r="B139" s="35"/>
      <c r="C139" s="35"/>
      <c r="D139" s="112" t="s">
        <v>127</v>
      </c>
      <c r="E139" s="35"/>
      <c r="F139" s="37"/>
      <c r="G139" s="60">
        <v>48000</v>
      </c>
      <c r="H139" s="113">
        <v>0</v>
      </c>
      <c r="I139" s="114">
        <f>H139+G139</f>
        <v>48000</v>
      </c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34"/>
      <c r="B140" s="35"/>
      <c r="C140" s="35"/>
      <c r="D140" s="112" t="s">
        <v>128</v>
      </c>
      <c r="E140" s="35"/>
      <c r="F140" s="37"/>
      <c r="G140" s="60">
        <v>2000</v>
      </c>
      <c r="H140" s="113">
        <v>0</v>
      </c>
      <c r="I140" s="114">
        <f>H140+G140</f>
        <v>2000</v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34"/>
      <c r="B141" s="35" t="s">
        <v>129</v>
      </c>
      <c r="C141" s="37"/>
      <c r="D141" s="37" t="s">
        <v>130</v>
      </c>
      <c r="E141" s="83"/>
      <c r="F141" s="37"/>
      <c r="G141" s="36">
        <f>G142+G148</f>
        <v>596297</v>
      </c>
      <c r="H141" s="36">
        <f>H142+H148</f>
        <v>0</v>
      </c>
      <c r="I141" s="52">
        <f>I142+I148</f>
        <v>596297</v>
      </c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34"/>
      <c r="B142" s="35"/>
      <c r="C142" s="37"/>
      <c r="D142" s="42" t="s">
        <v>131</v>
      </c>
      <c r="E142" s="38"/>
      <c r="F142" s="45"/>
      <c r="G142" s="60">
        <f>G144+G145+G146+G147</f>
        <v>406297</v>
      </c>
      <c r="H142" s="60">
        <f>H144+H145+H146+H147</f>
        <v>0</v>
      </c>
      <c r="I142" s="74">
        <f>I144+I145+I146+I147</f>
        <v>406297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53"/>
      <c r="B143" s="81"/>
      <c r="C143" s="45"/>
      <c r="D143" s="42" t="s">
        <v>132</v>
      </c>
      <c r="E143" s="38"/>
      <c r="F143" s="45"/>
      <c r="G143" s="60"/>
      <c r="H143" s="60"/>
      <c r="I143" s="74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53"/>
      <c r="B144" s="81"/>
      <c r="C144" s="45"/>
      <c r="D144" s="45" t="s">
        <v>133</v>
      </c>
      <c r="E144" s="38"/>
      <c r="F144" s="45"/>
      <c r="G144" s="60">
        <v>15000</v>
      </c>
      <c r="H144" s="60">
        <v>0</v>
      </c>
      <c r="I144" s="74">
        <f>H144+G144</f>
        <v>15000</v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53"/>
      <c r="B145" s="81"/>
      <c r="C145" s="45"/>
      <c r="D145" s="42" t="s">
        <v>134</v>
      </c>
      <c r="E145" s="38"/>
      <c r="F145" s="45"/>
      <c r="G145" s="60">
        <v>58200</v>
      </c>
      <c r="H145" s="115">
        <v>0</v>
      </c>
      <c r="I145" s="74">
        <f>H145+G145</f>
        <v>58200</v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53"/>
      <c r="B146" s="81"/>
      <c r="C146" s="45"/>
      <c r="D146" s="45" t="s">
        <v>135</v>
      </c>
      <c r="E146" s="38"/>
      <c r="F146" s="56"/>
      <c r="G146" s="60">
        <v>14900</v>
      </c>
      <c r="H146" s="60">
        <v>0</v>
      </c>
      <c r="I146" s="74">
        <f>H146+G146</f>
        <v>14900</v>
      </c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53"/>
      <c r="B147" s="81"/>
      <c r="C147" s="45"/>
      <c r="D147" s="45" t="s">
        <v>136</v>
      </c>
      <c r="E147" s="38"/>
      <c r="F147" s="56"/>
      <c r="G147" s="60">
        <v>318197</v>
      </c>
      <c r="H147" s="60">
        <v>0</v>
      </c>
      <c r="I147" s="74">
        <f>H147+G147</f>
        <v>318197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53"/>
      <c r="B148" s="81"/>
      <c r="C148" s="45"/>
      <c r="D148" s="45" t="s">
        <v>118</v>
      </c>
      <c r="E148" s="38"/>
      <c r="F148" s="56"/>
      <c r="G148" s="70">
        <v>190000</v>
      </c>
      <c r="H148" s="70">
        <v>0</v>
      </c>
      <c r="I148" s="71">
        <f>H148+G148</f>
        <v>190000</v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50" t="s">
        <v>137</v>
      </c>
      <c r="B149" s="30" t="s">
        <v>138</v>
      </c>
      <c r="C149" s="30"/>
      <c r="D149" s="30"/>
      <c r="E149" s="30"/>
      <c r="F149" s="76"/>
      <c r="G149" s="31">
        <f>G150+G159+G162+G169+G171+G180+G186+G153</f>
        <v>19861043</v>
      </c>
      <c r="H149" s="31">
        <f>H150+H159+H162+H169+H171+H180+H186+H153</f>
        <v>0</v>
      </c>
      <c r="I149" s="32">
        <f>I150+I159+I162+I169+I171+I180+I186+I153</f>
        <v>19861043</v>
      </c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34"/>
      <c r="B150" s="75">
        <v>85202</v>
      </c>
      <c r="C150" s="80"/>
      <c r="D150" s="116" t="s">
        <v>139</v>
      </c>
      <c r="E150" s="117"/>
      <c r="F150" s="37"/>
      <c r="G150" s="118">
        <f>G151</f>
        <v>180000</v>
      </c>
      <c r="H150" s="36">
        <f>H151</f>
        <v>0</v>
      </c>
      <c r="I150" s="52">
        <f>I151</f>
        <v>180000</v>
      </c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34"/>
      <c r="B151" s="35"/>
      <c r="C151" s="80"/>
      <c r="D151" s="119" t="s">
        <v>18</v>
      </c>
      <c r="E151" s="117"/>
      <c r="F151" s="37"/>
      <c r="G151" s="120">
        <v>180000</v>
      </c>
      <c r="H151" s="60"/>
      <c r="I151" s="74">
        <f>H151+G151</f>
        <v>180000</v>
      </c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34"/>
      <c r="B152" s="35" t="s">
        <v>140</v>
      </c>
      <c r="C152" s="37"/>
      <c r="D152" s="37" t="s">
        <v>141</v>
      </c>
      <c r="E152" s="38"/>
      <c r="F152" s="45"/>
      <c r="G152" s="120"/>
      <c r="H152" s="60"/>
      <c r="I152" s="74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34"/>
      <c r="B153" s="35"/>
      <c r="C153" s="37"/>
      <c r="D153" s="37" t="s">
        <v>142</v>
      </c>
      <c r="E153" s="38"/>
      <c r="F153" s="45"/>
      <c r="G153" s="121">
        <f>G154+G155+G156+G157</f>
        <v>12593200</v>
      </c>
      <c r="H153" s="36">
        <f>H154+H155+H156+H157</f>
        <v>0</v>
      </c>
      <c r="I153" s="52">
        <f>I154+I155+I156+I157</f>
        <v>12593200</v>
      </c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34"/>
      <c r="B154" s="35"/>
      <c r="C154" s="37"/>
      <c r="D154" s="45" t="s">
        <v>143</v>
      </c>
      <c r="E154" s="38"/>
      <c r="F154" s="45"/>
      <c r="G154" s="120">
        <v>12201359</v>
      </c>
      <c r="H154" s="60">
        <v>0</v>
      </c>
      <c r="I154" s="74">
        <f>H154+G154</f>
        <v>12201359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34"/>
      <c r="B155" s="35"/>
      <c r="C155" s="37"/>
      <c r="D155" s="45" t="s">
        <v>48</v>
      </c>
      <c r="E155" s="38"/>
      <c r="F155" s="56"/>
      <c r="G155" s="120">
        <v>160000</v>
      </c>
      <c r="H155" s="60">
        <v>0</v>
      </c>
      <c r="I155" s="74">
        <f>H155+G155</f>
        <v>160000</v>
      </c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34"/>
      <c r="B156" s="35"/>
      <c r="C156" s="37"/>
      <c r="D156" s="45" t="s">
        <v>19</v>
      </c>
      <c r="E156" s="38"/>
      <c r="F156" s="56"/>
      <c r="G156" s="120">
        <v>33500</v>
      </c>
      <c r="H156" s="60">
        <v>0</v>
      </c>
      <c r="I156" s="74">
        <f>H156+G156</f>
        <v>33500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34"/>
      <c r="B157" s="35"/>
      <c r="C157" s="37"/>
      <c r="D157" s="45" t="s">
        <v>18</v>
      </c>
      <c r="E157" s="38"/>
      <c r="F157" s="56"/>
      <c r="G157" s="120">
        <v>198341</v>
      </c>
      <c r="H157" s="60">
        <v>0</v>
      </c>
      <c r="I157" s="74">
        <f>H157+G157</f>
        <v>198341</v>
      </c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34"/>
      <c r="B158" s="35" t="s">
        <v>144</v>
      </c>
      <c r="C158" s="37"/>
      <c r="D158" s="37" t="s">
        <v>145</v>
      </c>
      <c r="E158" s="38"/>
      <c r="F158" s="45"/>
      <c r="G158" s="120"/>
      <c r="H158" s="60"/>
      <c r="I158" s="74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34"/>
      <c r="B159" s="35"/>
      <c r="C159" s="37"/>
      <c r="D159" s="37" t="s">
        <v>146</v>
      </c>
      <c r="E159" s="38"/>
      <c r="F159" s="37"/>
      <c r="G159" s="121">
        <v>78800</v>
      </c>
      <c r="H159" s="36">
        <v>0</v>
      </c>
      <c r="I159" s="52">
        <f>H159+G159</f>
        <v>78800</v>
      </c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34"/>
      <c r="B160" s="35"/>
      <c r="C160" s="37"/>
      <c r="D160" s="42" t="s">
        <v>147</v>
      </c>
      <c r="E160" s="38"/>
      <c r="F160" s="37"/>
      <c r="G160" s="121"/>
      <c r="H160" s="36"/>
      <c r="I160" s="52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34"/>
      <c r="B161" s="35" t="s">
        <v>148</v>
      </c>
      <c r="C161" s="37"/>
      <c r="D161" s="37" t="s">
        <v>149</v>
      </c>
      <c r="E161" s="38"/>
      <c r="F161" s="45"/>
      <c r="G161" s="120"/>
      <c r="H161" s="60"/>
      <c r="I161" s="74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34"/>
      <c r="B162" s="35"/>
      <c r="C162" s="37"/>
      <c r="D162" s="37" t="s">
        <v>150</v>
      </c>
      <c r="E162" s="83"/>
      <c r="F162" s="37"/>
      <c r="G162" s="121">
        <f>G163+G164+G165+G166+G167</f>
        <v>1740049</v>
      </c>
      <c r="H162" s="36">
        <f>H163+H164+H165+H166+H167</f>
        <v>0</v>
      </c>
      <c r="I162" s="52">
        <f>I163+I164+I165+I166+I167</f>
        <v>1740049</v>
      </c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72"/>
      <c r="B163" s="78"/>
      <c r="C163" s="45"/>
      <c r="D163" s="45" t="s">
        <v>151</v>
      </c>
      <c r="E163" s="38"/>
      <c r="F163" s="45"/>
      <c r="G163" s="120">
        <v>900000</v>
      </c>
      <c r="H163" s="60">
        <v>0</v>
      </c>
      <c r="I163" s="74">
        <f>H163+G163</f>
        <v>900000</v>
      </c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72"/>
      <c r="B164" s="78"/>
      <c r="C164" s="45"/>
      <c r="D164" s="45" t="s">
        <v>152</v>
      </c>
      <c r="E164" s="38"/>
      <c r="F164" s="45"/>
      <c r="G164" s="120">
        <v>267915</v>
      </c>
      <c r="H164" s="60">
        <v>0</v>
      </c>
      <c r="I164" s="74">
        <f>H164+G164</f>
        <v>267915</v>
      </c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72"/>
      <c r="B165" s="78"/>
      <c r="C165" s="45"/>
      <c r="D165" s="45" t="s">
        <v>153</v>
      </c>
      <c r="E165" s="38"/>
      <c r="F165" s="45"/>
      <c r="G165" s="120">
        <v>508000</v>
      </c>
      <c r="H165" s="60">
        <v>0</v>
      </c>
      <c r="I165" s="74">
        <f>H165+G165</f>
        <v>508000</v>
      </c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72"/>
      <c r="B166" s="78"/>
      <c r="C166" s="45"/>
      <c r="D166" s="45" t="s">
        <v>154</v>
      </c>
      <c r="E166" s="38"/>
      <c r="F166" s="45"/>
      <c r="G166" s="120">
        <v>6200</v>
      </c>
      <c r="H166" s="60">
        <v>0</v>
      </c>
      <c r="I166" s="74">
        <f>H166+G166</f>
        <v>6200</v>
      </c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72"/>
      <c r="B167" s="78"/>
      <c r="C167" s="45"/>
      <c r="D167" s="45" t="s">
        <v>155</v>
      </c>
      <c r="E167" s="38"/>
      <c r="F167" s="45"/>
      <c r="G167" s="120">
        <v>57934</v>
      </c>
      <c r="H167" s="60">
        <v>0</v>
      </c>
      <c r="I167" s="74">
        <f>H167+G167</f>
        <v>57934</v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72"/>
      <c r="B168" s="78"/>
      <c r="C168" s="45"/>
      <c r="D168" s="45"/>
      <c r="E168" s="38"/>
      <c r="F168" s="45"/>
      <c r="G168" s="120"/>
      <c r="H168" s="60"/>
      <c r="I168" s="74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ht="12.75">
      <c r="A169" s="34"/>
      <c r="B169" s="35" t="s">
        <v>156</v>
      </c>
      <c r="C169" s="37"/>
      <c r="D169" s="37" t="s">
        <v>157</v>
      </c>
      <c r="E169" s="83"/>
      <c r="F169" s="37"/>
      <c r="G169" s="121">
        <f>G170</f>
        <v>2160000</v>
      </c>
      <c r="H169" s="36">
        <f>H170</f>
        <v>0</v>
      </c>
      <c r="I169" s="52">
        <f>I170</f>
        <v>2160000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12.75">
      <c r="A170" s="34"/>
      <c r="B170" s="35"/>
      <c r="C170" s="37"/>
      <c r="D170" s="42" t="s">
        <v>18</v>
      </c>
      <c r="E170" s="83"/>
      <c r="F170" s="37"/>
      <c r="G170" s="120">
        <v>2160000</v>
      </c>
      <c r="H170" s="60">
        <v>0</v>
      </c>
      <c r="I170" s="74">
        <f>H170+G170</f>
        <v>2160000</v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34"/>
      <c r="B171" s="35" t="s">
        <v>158</v>
      </c>
      <c r="C171" s="37"/>
      <c r="D171" s="37" t="s">
        <v>159</v>
      </c>
      <c r="E171" s="83"/>
      <c r="F171" s="37"/>
      <c r="G171" s="121">
        <f>SUM(G172:G174)</f>
        <v>2109301</v>
      </c>
      <c r="H171" s="36">
        <f>H172+H173+H174</f>
        <v>0</v>
      </c>
      <c r="I171" s="52">
        <f>SUM(I172:I174)</f>
        <v>2109301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79"/>
      <c r="B172" s="78"/>
      <c r="C172" s="45"/>
      <c r="D172" s="45" t="s">
        <v>48</v>
      </c>
      <c r="E172" s="38"/>
      <c r="F172" s="56"/>
      <c r="G172" s="122">
        <v>1435701</v>
      </c>
      <c r="H172" s="43">
        <v>0</v>
      </c>
      <c r="I172" s="44">
        <f>H172+G172</f>
        <v>1435701</v>
      </c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2"/>
      <c r="B173" s="78"/>
      <c r="C173" s="45"/>
      <c r="D173" s="45" t="s">
        <v>19</v>
      </c>
      <c r="E173" s="123"/>
      <c r="F173" s="56"/>
      <c r="G173" s="122">
        <v>294550</v>
      </c>
      <c r="H173" s="43">
        <v>0</v>
      </c>
      <c r="I173" s="44">
        <f>H173+G173</f>
        <v>294550</v>
      </c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72"/>
      <c r="B174" s="45"/>
      <c r="C174" s="45"/>
      <c r="D174" s="45" t="s">
        <v>18</v>
      </c>
      <c r="E174" s="123"/>
      <c r="F174" s="56"/>
      <c r="G174" s="122">
        <v>379050</v>
      </c>
      <c r="H174" s="43">
        <v>0</v>
      </c>
      <c r="I174" s="44">
        <f>H174+G174</f>
        <v>379050</v>
      </c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4.25" customHeight="1">
      <c r="A175" s="72"/>
      <c r="B175" s="45"/>
      <c r="C175" s="45"/>
      <c r="D175" s="45"/>
      <c r="E175" s="38"/>
      <c r="F175" s="56"/>
      <c r="G175" s="122"/>
      <c r="H175" s="43"/>
      <c r="I175" s="44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6.5" customHeight="1">
      <c r="A176" s="72"/>
      <c r="B176" s="45"/>
      <c r="C176" s="45"/>
      <c r="D176" s="124" t="s">
        <v>160</v>
      </c>
      <c r="E176" s="38"/>
      <c r="F176" s="56"/>
      <c r="G176" s="122">
        <f>G177+G178</f>
        <v>430000</v>
      </c>
      <c r="H176" s="43">
        <f>H177+H178</f>
        <v>0</v>
      </c>
      <c r="I176" s="44">
        <f>I177+I178</f>
        <v>430000</v>
      </c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72"/>
      <c r="B177" s="45"/>
      <c r="C177" s="45"/>
      <c r="D177" s="42" t="s">
        <v>48</v>
      </c>
      <c r="E177" s="38"/>
      <c r="F177" s="56"/>
      <c r="G177" s="122">
        <v>350000</v>
      </c>
      <c r="H177" s="43">
        <v>0</v>
      </c>
      <c r="I177" s="44">
        <f>H177+G177</f>
        <v>350000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72"/>
      <c r="B178" s="45"/>
      <c r="C178" s="45"/>
      <c r="D178" s="42" t="s">
        <v>19</v>
      </c>
      <c r="E178" s="38"/>
      <c r="F178" s="56"/>
      <c r="G178" s="122">
        <v>80000</v>
      </c>
      <c r="H178" s="43">
        <v>0</v>
      </c>
      <c r="I178" s="44">
        <f>H178+G178</f>
        <v>80000</v>
      </c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72"/>
      <c r="B179" s="45"/>
      <c r="C179" s="45"/>
      <c r="D179" s="45"/>
      <c r="E179" s="38"/>
      <c r="F179" s="56"/>
      <c r="G179" s="122"/>
      <c r="H179" s="43"/>
      <c r="I179" s="44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72"/>
      <c r="B180" s="35" t="s">
        <v>161</v>
      </c>
      <c r="C180" s="37"/>
      <c r="D180" s="37" t="s">
        <v>162</v>
      </c>
      <c r="E180" s="38"/>
      <c r="F180" s="56"/>
      <c r="G180" s="125">
        <f>G181+G182</f>
        <v>241100</v>
      </c>
      <c r="H180" s="40">
        <f>H181+H182</f>
        <v>0</v>
      </c>
      <c r="I180" s="41">
        <f>I181+I182</f>
        <v>241100</v>
      </c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72"/>
      <c r="B181" s="35"/>
      <c r="C181" s="37"/>
      <c r="D181" s="45" t="s">
        <v>128</v>
      </c>
      <c r="E181" s="83"/>
      <c r="F181" s="37"/>
      <c r="G181" s="120">
        <v>11300</v>
      </c>
      <c r="H181" s="60">
        <v>0</v>
      </c>
      <c r="I181" s="74">
        <f>H181+G181</f>
        <v>11300</v>
      </c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>
      <c r="A182" s="72"/>
      <c r="B182" s="78"/>
      <c r="C182" s="45"/>
      <c r="D182" s="45" t="s">
        <v>18</v>
      </c>
      <c r="E182" s="38"/>
      <c r="F182" s="45"/>
      <c r="G182" s="120">
        <v>229800</v>
      </c>
      <c r="H182" s="60">
        <v>0</v>
      </c>
      <c r="I182" s="74">
        <f>H182+G182</f>
        <v>229800</v>
      </c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>
      <c r="A183" s="126"/>
      <c r="B183" s="127"/>
      <c r="C183" s="128"/>
      <c r="D183" s="129" t="s">
        <v>163</v>
      </c>
      <c r="E183" s="130"/>
      <c r="F183" s="128"/>
      <c r="G183" s="131">
        <f>G184+G185</f>
        <v>161000</v>
      </c>
      <c r="H183" s="132">
        <f>H184+H185</f>
        <v>0</v>
      </c>
      <c r="I183" s="133">
        <f>I184+I185</f>
        <v>161000</v>
      </c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ht="12.75">
      <c r="A184" s="126"/>
      <c r="B184" s="127"/>
      <c r="C184" s="128"/>
      <c r="D184" s="134" t="s">
        <v>128</v>
      </c>
      <c r="E184" s="130"/>
      <c r="F184" s="128"/>
      <c r="G184" s="135">
        <v>6000</v>
      </c>
      <c r="H184" s="136"/>
      <c r="I184" s="137">
        <f>H184+G184</f>
        <v>6000</v>
      </c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.75">
      <c r="A185" s="126"/>
      <c r="B185" s="127"/>
      <c r="C185" s="128"/>
      <c r="D185" s="134" t="s">
        <v>18</v>
      </c>
      <c r="E185" s="130"/>
      <c r="F185" s="128"/>
      <c r="G185" s="135">
        <v>155000</v>
      </c>
      <c r="H185" s="136"/>
      <c r="I185" s="137">
        <f>H185+G185</f>
        <v>155000</v>
      </c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2.75">
      <c r="A186" s="34"/>
      <c r="B186" s="35" t="s">
        <v>164</v>
      </c>
      <c r="C186" s="37"/>
      <c r="D186" s="37" t="s">
        <v>165</v>
      </c>
      <c r="E186" s="83"/>
      <c r="F186" s="37"/>
      <c r="G186" s="121">
        <f>G187</f>
        <v>758593</v>
      </c>
      <c r="H186" s="36">
        <f>H187</f>
        <v>0</v>
      </c>
      <c r="I186" s="52">
        <f>I187</f>
        <v>758593</v>
      </c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34"/>
      <c r="B187" s="80"/>
      <c r="C187" s="37"/>
      <c r="D187" s="45" t="s">
        <v>166</v>
      </c>
      <c r="E187" s="38"/>
      <c r="F187" s="45"/>
      <c r="G187" s="120">
        <f>SUM(G188:G195)</f>
        <v>758593</v>
      </c>
      <c r="H187" s="60">
        <f>SUM(H188:H195)</f>
        <v>0</v>
      </c>
      <c r="I187" s="74">
        <f>SUM(I188:I195)</f>
        <v>758593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53"/>
      <c r="B188" s="45"/>
      <c r="C188" s="45"/>
      <c r="D188" s="45" t="s">
        <v>167</v>
      </c>
      <c r="E188" s="38"/>
      <c r="F188" s="45"/>
      <c r="G188" s="120">
        <v>260000</v>
      </c>
      <c r="H188" s="60">
        <v>0</v>
      </c>
      <c r="I188" s="74">
        <f>H188+G188</f>
        <v>260000</v>
      </c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1:19" ht="12.75">
      <c r="A189" s="72"/>
      <c r="B189" s="45"/>
      <c r="C189" s="45"/>
      <c r="D189" s="45" t="s">
        <v>168</v>
      </c>
      <c r="E189" s="38"/>
      <c r="F189" s="45"/>
      <c r="G189" s="120">
        <v>196224</v>
      </c>
      <c r="H189" s="60">
        <v>0</v>
      </c>
      <c r="I189" s="74">
        <f>H189+G189</f>
        <v>196224</v>
      </c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ht="12.75">
      <c r="A190" s="72"/>
      <c r="B190" s="45"/>
      <c r="C190" s="45"/>
      <c r="D190" s="42" t="s">
        <v>169</v>
      </c>
      <c r="E190" s="38"/>
      <c r="F190" s="45"/>
      <c r="G190" s="120"/>
      <c r="H190" s="60"/>
      <c r="I190" s="74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" customHeight="1">
      <c r="A191" s="34"/>
      <c r="B191" s="45"/>
      <c r="C191" s="45"/>
      <c r="D191" s="42" t="s">
        <v>170</v>
      </c>
      <c r="E191" s="38"/>
      <c r="F191" s="45"/>
      <c r="G191" s="120">
        <v>30000</v>
      </c>
      <c r="H191" s="60">
        <v>0</v>
      </c>
      <c r="I191" s="74">
        <f>H191+G191</f>
        <v>30000</v>
      </c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" customHeight="1">
      <c r="A192" s="34"/>
      <c r="B192" s="45"/>
      <c r="C192" s="45"/>
      <c r="D192" s="45" t="s">
        <v>171</v>
      </c>
      <c r="E192" s="38"/>
      <c r="F192" s="45"/>
      <c r="G192" s="120">
        <v>46500</v>
      </c>
      <c r="H192" s="60">
        <v>0</v>
      </c>
      <c r="I192" s="74">
        <f>H192+G192</f>
        <v>46500</v>
      </c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34"/>
      <c r="B193" s="45"/>
      <c r="C193" s="45"/>
      <c r="D193" s="42" t="s">
        <v>172</v>
      </c>
      <c r="E193" s="83"/>
      <c r="F193" s="37"/>
      <c r="G193" s="120">
        <v>37506</v>
      </c>
      <c r="H193" s="60">
        <v>0</v>
      </c>
      <c r="I193" s="74">
        <f>H193+G193</f>
        <v>37506</v>
      </c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34"/>
      <c r="B194" s="45"/>
      <c r="C194" s="45"/>
      <c r="D194" s="42" t="s">
        <v>173</v>
      </c>
      <c r="E194" s="38"/>
      <c r="F194" s="45"/>
      <c r="G194" s="138">
        <v>8867</v>
      </c>
      <c r="H194" s="60">
        <v>0</v>
      </c>
      <c r="I194" s="74">
        <f>H194+G194</f>
        <v>8867</v>
      </c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1.25" customHeight="1">
      <c r="A195" s="72"/>
      <c r="B195" s="45"/>
      <c r="C195" s="45"/>
      <c r="D195" s="42" t="s">
        <v>174</v>
      </c>
      <c r="E195" s="38"/>
      <c r="F195" s="45"/>
      <c r="G195" s="139">
        <v>179496</v>
      </c>
      <c r="H195" s="60">
        <v>0</v>
      </c>
      <c r="I195" s="74">
        <f>H195+G195</f>
        <v>179496</v>
      </c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 customHeight="1">
      <c r="A196" s="29">
        <v>853</v>
      </c>
      <c r="B196" s="140" t="s">
        <v>175</v>
      </c>
      <c r="C196" s="140"/>
      <c r="D196" s="140"/>
      <c r="E196" s="141"/>
      <c r="F196" s="140"/>
      <c r="G196" s="142">
        <f>G197</f>
        <v>35000</v>
      </c>
      <c r="H196" s="142">
        <f>H197</f>
        <v>0</v>
      </c>
      <c r="I196" s="143">
        <f>I197</f>
        <v>35000</v>
      </c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1.25" customHeight="1">
      <c r="A197" s="72"/>
      <c r="B197" s="95">
        <v>85311</v>
      </c>
      <c r="C197" s="45"/>
      <c r="D197" s="82" t="s">
        <v>176</v>
      </c>
      <c r="E197" s="38"/>
      <c r="F197" s="45"/>
      <c r="G197" s="144">
        <f>G198</f>
        <v>35000</v>
      </c>
      <c r="H197" s="36">
        <f>H198</f>
        <v>0</v>
      </c>
      <c r="I197" s="52">
        <f>I198</f>
        <v>35000</v>
      </c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1.25" customHeight="1">
      <c r="A198" s="72"/>
      <c r="B198" s="45"/>
      <c r="C198" s="45"/>
      <c r="D198" s="42" t="s">
        <v>177</v>
      </c>
      <c r="E198" s="38"/>
      <c r="F198" s="45"/>
      <c r="G198" s="145">
        <v>35000</v>
      </c>
      <c r="H198" s="70">
        <v>0</v>
      </c>
      <c r="I198" s="71">
        <f>H198+G198</f>
        <v>35000</v>
      </c>
      <c r="J198" s="146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1.25" customHeight="1">
      <c r="A199" s="72"/>
      <c r="B199" s="45"/>
      <c r="C199" s="45"/>
      <c r="D199" s="42"/>
      <c r="E199" s="38"/>
      <c r="F199" s="45"/>
      <c r="G199" s="147"/>
      <c r="H199" s="60"/>
      <c r="I199" s="74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50" t="s">
        <v>178</v>
      </c>
      <c r="B200" s="30" t="s">
        <v>179</v>
      </c>
      <c r="C200" s="30"/>
      <c r="D200" s="30"/>
      <c r="E200" s="30"/>
      <c r="F200" s="76"/>
      <c r="G200" s="31">
        <f>G201+G205</f>
        <v>1109924</v>
      </c>
      <c r="H200" s="31">
        <f>H201+H205</f>
        <v>0</v>
      </c>
      <c r="I200" s="32">
        <f>I201+I205</f>
        <v>1109924</v>
      </c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2.75">
      <c r="A201" s="72"/>
      <c r="B201" s="75">
        <v>85401</v>
      </c>
      <c r="C201" s="37"/>
      <c r="D201" s="37" t="s">
        <v>180</v>
      </c>
      <c r="E201" s="38"/>
      <c r="F201" s="37"/>
      <c r="G201" s="36">
        <f>SUM(G202:G204)</f>
        <v>890451</v>
      </c>
      <c r="H201" s="36">
        <f>SUM(H202:H204)</f>
        <v>0</v>
      </c>
      <c r="I201" s="52">
        <f>SUM(I202:I204)</f>
        <v>890451</v>
      </c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2.75">
      <c r="A202" s="72"/>
      <c r="B202" s="35"/>
      <c r="C202" s="37"/>
      <c r="D202" s="42" t="s">
        <v>172</v>
      </c>
      <c r="E202" s="38"/>
      <c r="F202" s="37"/>
      <c r="G202" s="60">
        <v>701012</v>
      </c>
      <c r="H202" s="60">
        <v>0</v>
      </c>
      <c r="I202" s="74">
        <f>H202+G202</f>
        <v>701012</v>
      </c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72"/>
      <c r="B203" s="35"/>
      <c r="C203" s="37"/>
      <c r="D203" s="42" t="s">
        <v>173</v>
      </c>
      <c r="E203" s="38"/>
      <c r="F203" s="37"/>
      <c r="G203" s="60">
        <v>140850</v>
      </c>
      <c r="H203" s="60">
        <v>0</v>
      </c>
      <c r="I203" s="74">
        <f>H203+G203</f>
        <v>140850</v>
      </c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72"/>
      <c r="B204" s="35"/>
      <c r="C204" s="37"/>
      <c r="D204" s="42" t="s">
        <v>174</v>
      </c>
      <c r="E204" s="38"/>
      <c r="F204" s="37"/>
      <c r="G204" s="60">
        <v>48589</v>
      </c>
      <c r="H204" s="60">
        <v>0</v>
      </c>
      <c r="I204" s="74">
        <f>H204+G204</f>
        <v>48589</v>
      </c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2.75">
      <c r="A205" s="72"/>
      <c r="B205" s="75">
        <v>85415</v>
      </c>
      <c r="C205" s="37"/>
      <c r="D205" s="82" t="s">
        <v>181</v>
      </c>
      <c r="E205" s="38"/>
      <c r="F205" s="37"/>
      <c r="G205" s="36">
        <f>G206</f>
        <v>219473</v>
      </c>
      <c r="H205" s="36">
        <f>H206</f>
        <v>0</v>
      </c>
      <c r="I205" s="52">
        <f>I206</f>
        <v>219473</v>
      </c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2.75">
      <c r="A206" s="72"/>
      <c r="B206" s="35"/>
      <c r="C206" s="37"/>
      <c r="D206" s="42" t="s">
        <v>75</v>
      </c>
      <c r="E206" s="38"/>
      <c r="F206" s="37"/>
      <c r="G206" s="60">
        <v>219473</v>
      </c>
      <c r="H206" s="60">
        <v>0</v>
      </c>
      <c r="I206" s="74">
        <f>H206+G206</f>
        <v>219473</v>
      </c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>
      <c r="A207" s="50" t="s">
        <v>182</v>
      </c>
      <c r="B207" s="30" t="s">
        <v>183</v>
      </c>
      <c r="C207" s="30"/>
      <c r="D207" s="30"/>
      <c r="E207" s="30"/>
      <c r="F207" s="76"/>
      <c r="G207" s="31">
        <f>G208+G210+G212+G214+G216+G219+G223</f>
        <v>9966964</v>
      </c>
      <c r="H207" s="31">
        <f>H208+H210+H212+H214+H216+H219+H223</f>
        <v>100000</v>
      </c>
      <c r="I207" s="32">
        <f>I208+I210+I212+I214+I216+I219+I223</f>
        <v>10066964</v>
      </c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2.75">
      <c r="A208" s="34"/>
      <c r="B208" s="75" t="s">
        <v>184</v>
      </c>
      <c r="C208" s="37"/>
      <c r="D208" s="37" t="s">
        <v>185</v>
      </c>
      <c r="E208" s="83"/>
      <c r="F208" s="37"/>
      <c r="G208" s="36">
        <f>G209</f>
        <v>4369000</v>
      </c>
      <c r="H208" s="36">
        <f>H209</f>
        <v>0</v>
      </c>
      <c r="I208" s="52">
        <f>I209</f>
        <v>4369000</v>
      </c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2.75">
      <c r="A209" s="53"/>
      <c r="B209" s="75"/>
      <c r="C209" s="37"/>
      <c r="D209" s="42" t="s">
        <v>30</v>
      </c>
      <c r="E209" s="83"/>
      <c r="F209" s="84"/>
      <c r="G209" s="58">
        <v>4369000</v>
      </c>
      <c r="H209" s="58">
        <v>0</v>
      </c>
      <c r="I209" s="59">
        <f>H209+G209</f>
        <v>4369000</v>
      </c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1:19" ht="12.75">
      <c r="A210" s="34"/>
      <c r="B210" s="75" t="s">
        <v>186</v>
      </c>
      <c r="C210" s="37"/>
      <c r="D210" s="37" t="s">
        <v>187</v>
      </c>
      <c r="E210" s="83"/>
      <c r="F210" s="37"/>
      <c r="G210" s="36">
        <f>G211</f>
        <v>2210000</v>
      </c>
      <c r="H210" s="36">
        <f>H211</f>
        <v>0</v>
      </c>
      <c r="I210" s="52">
        <f>I211</f>
        <v>2210000</v>
      </c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1:19" ht="12.75">
      <c r="A211" s="34"/>
      <c r="B211" s="75"/>
      <c r="C211" s="37"/>
      <c r="D211" s="42" t="s">
        <v>177</v>
      </c>
      <c r="E211" s="83"/>
      <c r="F211" s="84"/>
      <c r="G211" s="58">
        <v>2210000</v>
      </c>
      <c r="H211" s="58">
        <v>0</v>
      </c>
      <c r="I211" s="59">
        <f>H211+G211</f>
        <v>2210000</v>
      </c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1:19" ht="12.75">
      <c r="A212" s="34"/>
      <c r="B212" s="75" t="s">
        <v>188</v>
      </c>
      <c r="C212" s="37"/>
      <c r="D212" s="37" t="s">
        <v>189</v>
      </c>
      <c r="E212" s="83"/>
      <c r="F212" s="84"/>
      <c r="G212" s="40">
        <f>G213</f>
        <v>333720</v>
      </c>
      <c r="H212" s="40">
        <f>H213</f>
        <v>0</v>
      </c>
      <c r="I212" s="41">
        <f>I213</f>
        <v>333720</v>
      </c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1:19" ht="12.75">
      <c r="A213" s="34"/>
      <c r="B213" s="75"/>
      <c r="C213" s="45"/>
      <c r="D213" s="42" t="s">
        <v>18</v>
      </c>
      <c r="E213" s="38"/>
      <c r="F213" s="56"/>
      <c r="G213" s="43">
        <v>333720</v>
      </c>
      <c r="H213" s="43">
        <v>0</v>
      </c>
      <c r="I213" s="44">
        <f>H213+G213</f>
        <v>333720</v>
      </c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1:19" ht="12.75">
      <c r="A214" s="34"/>
      <c r="B214" s="75">
        <v>90004</v>
      </c>
      <c r="C214" s="45"/>
      <c r="D214" s="82" t="s">
        <v>190</v>
      </c>
      <c r="E214" s="38"/>
      <c r="F214" s="56"/>
      <c r="G214" s="40">
        <f>G215</f>
        <v>384726</v>
      </c>
      <c r="H214" s="40">
        <f>H215</f>
        <v>0</v>
      </c>
      <c r="I214" s="41">
        <f>I215</f>
        <v>384726</v>
      </c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1:19" ht="12.75">
      <c r="A215" s="34"/>
      <c r="B215" s="75"/>
      <c r="C215" s="45"/>
      <c r="D215" s="42" t="s">
        <v>18</v>
      </c>
      <c r="E215" s="38"/>
      <c r="F215" s="56"/>
      <c r="G215" s="43">
        <v>384726</v>
      </c>
      <c r="H215" s="43">
        <v>0</v>
      </c>
      <c r="I215" s="44">
        <f>H215+G215</f>
        <v>384726</v>
      </c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1:19" ht="12.75">
      <c r="A216" s="34"/>
      <c r="B216" s="75" t="s">
        <v>191</v>
      </c>
      <c r="C216" s="37"/>
      <c r="D216" s="37" t="s">
        <v>192</v>
      </c>
      <c r="E216" s="38"/>
      <c r="F216" s="37"/>
      <c r="G216" s="36">
        <f>G217+G218</f>
        <v>68599</v>
      </c>
      <c r="H216" s="36">
        <f>H217+H218</f>
        <v>0</v>
      </c>
      <c r="I216" s="52">
        <f>I217+I218</f>
        <v>68599</v>
      </c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1:19" ht="12.75">
      <c r="A217" s="34"/>
      <c r="B217" s="75"/>
      <c r="C217" s="37"/>
      <c r="D217" s="45" t="s">
        <v>19</v>
      </c>
      <c r="E217" s="38"/>
      <c r="F217" s="56"/>
      <c r="G217" s="43">
        <v>2038</v>
      </c>
      <c r="H217" s="43">
        <v>1000</v>
      </c>
      <c r="I217" s="44">
        <f>H217+G217</f>
        <v>3038</v>
      </c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1:19" ht="12.75">
      <c r="A218" s="53"/>
      <c r="B218" s="75"/>
      <c r="C218" s="37"/>
      <c r="D218" s="45" t="s">
        <v>18</v>
      </c>
      <c r="E218" s="38"/>
      <c r="F218" s="56"/>
      <c r="G218" s="43">
        <v>66561</v>
      </c>
      <c r="H218" s="43">
        <v>-1000</v>
      </c>
      <c r="I218" s="44">
        <f>H218+G218</f>
        <v>65561</v>
      </c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1:19" ht="12.75">
      <c r="A219" s="34"/>
      <c r="B219" s="75" t="s">
        <v>193</v>
      </c>
      <c r="C219" s="37"/>
      <c r="D219" s="37" t="s">
        <v>194</v>
      </c>
      <c r="E219" s="83"/>
      <c r="F219" s="37"/>
      <c r="G219" s="36">
        <f>G220+G222</f>
        <v>1853473</v>
      </c>
      <c r="H219" s="36">
        <f>H220+H222</f>
        <v>0</v>
      </c>
      <c r="I219" s="52">
        <f>I220+I222</f>
        <v>1853473</v>
      </c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1:19" ht="12.75">
      <c r="A220" s="34"/>
      <c r="B220" s="75"/>
      <c r="C220" s="37"/>
      <c r="D220" s="45" t="s">
        <v>195</v>
      </c>
      <c r="E220" s="83"/>
      <c r="F220" s="37"/>
      <c r="G220" s="60">
        <f>G221</f>
        <v>1174673</v>
      </c>
      <c r="H220" s="60">
        <f>H221</f>
        <v>0</v>
      </c>
      <c r="I220" s="74">
        <f>I221</f>
        <v>1174673</v>
      </c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1:19" ht="12.75">
      <c r="A221" s="34"/>
      <c r="B221" s="148"/>
      <c r="C221" s="45"/>
      <c r="D221" s="42" t="s">
        <v>18</v>
      </c>
      <c r="E221" s="38"/>
      <c r="F221" s="56"/>
      <c r="G221" s="43">
        <v>1174673</v>
      </c>
      <c r="H221" s="43"/>
      <c r="I221" s="44">
        <f>H221+G221</f>
        <v>1174673</v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1:19" ht="12.75">
      <c r="A222" s="34"/>
      <c r="B222" s="148"/>
      <c r="C222" s="45"/>
      <c r="D222" s="42" t="s">
        <v>30</v>
      </c>
      <c r="E222" s="38"/>
      <c r="F222" s="56"/>
      <c r="G222" s="58">
        <v>678800</v>
      </c>
      <c r="H222" s="58">
        <v>0</v>
      </c>
      <c r="I222" s="59">
        <f>H222+G222</f>
        <v>678800</v>
      </c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1:19" ht="12.75">
      <c r="A223" s="53"/>
      <c r="B223" s="75" t="s">
        <v>196</v>
      </c>
      <c r="C223" s="37"/>
      <c r="D223" s="37" t="s">
        <v>165</v>
      </c>
      <c r="E223" s="83"/>
      <c r="F223" s="37"/>
      <c r="G223" s="36">
        <f>G224+G228</f>
        <v>747446</v>
      </c>
      <c r="H223" s="36">
        <f>H224+H228</f>
        <v>100000</v>
      </c>
      <c r="I223" s="52">
        <f>I224+I228</f>
        <v>847446</v>
      </c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1:19" ht="12.75">
      <c r="A224" s="53"/>
      <c r="B224" s="78"/>
      <c r="C224" s="45"/>
      <c r="D224" s="45" t="s">
        <v>31</v>
      </c>
      <c r="E224" s="38"/>
      <c r="F224" s="56"/>
      <c r="G224" s="43">
        <f>G225+G226+G227</f>
        <v>743446</v>
      </c>
      <c r="H224" s="43">
        <f>H225+H226+H227</f>
        <v>100000</v>
      </c>
      <c r="I224" s="44">
        <f>I225+I226+I227</f>
        <v>843446</v>
      </c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1:19" ht="12.75">
      <c r="A225" s="53"/>
      <c r="B225" s="78"/>
      <c r="C225" s="45"/>
      <c r="D225" s="45" t="s">
        <v>54</v>
      </c>
      <c r="E225" s="38"/>
      <c r="F225" s="56"/>
      <c r="G225" s="43">
        <v>35360</v>
      </c>
      <c r="H225" s="43">
        <v>0</v>
      </c>
      <c r="I225" s="44">
        <f>H225+G225</f>
        <v>35360</v>
      </c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1:19" ht="12.75">
      <c r="A226" s="53"/>
      <c r="B226" s="78"/>
      <c r="C226" s="45"/>
      <c r="D226" s="45" t="s">
        <v>55</v>
      </c>
      <c r="E226" s="38"/>
      <c r="F226" s="56"/>
      <c r="G226" s="43">
        <v>6521</v>
      </c>
      <c r="H226" s="43">
        <v>0</v>
      </c>
      <c r="I226" s="44">
        <f>H226+G226</f>
        <v>6521</v>
      </c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1:19" ht="12.75">
      <c r="A227" s="53"/>
      <c r="B227" s="78"/>
      <c r="C227" s="45"/>
      <c r="D227" s="45" t="s">
        <v>56</v>
      </c>
      <c r="E227" s="38"/>
      <c r="F227" s="56"/>
      <c r="G227" s="43">
        <v>701565</v>
      </c>
      <c r="H227" s="43">
        <v>100000</v>
      </c>
      <c r="I227" s="44">
        <f>H227+G227</f>
        <v>801565</v>
      </c>
      <c r="J227" s="33"/>
      <c r="K227"/>
      <c r="L227"/>
      <c r="M227"/>
      <c r="N227"/>
      <c r="O227" s="33"/>
      <c r="P227" s="33"/>
      <c r="Q227" s="33"/>
      <c r="R227" s="33"/>
      <c r="S227" s="33"/>
    </row>
    <row r="228" spans="1:19" ht="12.75">
      <c r="A228" s="53"/>
      <c r="B228" s="78"/>
      <c r="C228" s="45"/>
      <c r="D228" s="42" t="s">
        <v>30</v>
      </c>
      <c r="E228" s="38"/>
      <c r="F228" s="56"/>
      <c r="G228" s="58">
        <v>4000</v>
      </c>
      <c r="H228" s="58">
        <v>0</v>
      </c>
      <c r="I228" s="59">
        <f>H228+G228</f>
        <v>4000</v>
      </c>
      <c r="J228" s="33"/>
      <c r="K228"/>
      <c r="L228" s="149"/>
      <c r="M228"/>
      <c r="N228"/>
      <c r="O228" s="33"/>
      <c r="P228" s="33"/>
      <c r="Q228" s="33"/>
      <c r="R228" s="33"/>
      <c r="S228" s="33"/>
    </row>
    <row r="229" spans="1:19" ht="12.75">
      <c r="A229" s="50" t="s">
        <v>197</v>
      </c>
      <c r="B229" s="30" t="s">
        <v>198</v>
      </c>
      <c r="C229" s="30"/>
      <c r="D229" s="30"/>
      <c r="E229" s="30"/>
      <c r="F229" s="76"/>
      <c r="G229" s="31">
        <f>G230+G235+G237+G241</f>
        <v>1697669</v>
      </c>
      <c r="H229" s="31">
        <f>H230+H235+H237+H241</f>
        <v>0</v>
      </c>
      <c r="I229" s="32">
        <f>I230+I235+I237+I241</f>
        <v>1697669</v>
      </c>
      <c r="J229" s="33"/>
      <c r="K229"/>
      <c r="L229" s="33"/>
      <c r="M229" s="33"/>
      <c r="N229" s="33"/>
      <c r="O229" s="33"/>
      <c r="P229" s="33"/>
      <c r="Q229" s="33"/>
      <c r="R229" s="33"/>
      <c r="S229" s="33"/>
    </row>
    <row r="230" spans="1:19" ht="12.75">
      <c r="A230" s="53"/>
      <c r="B230" s="35" t="s">
        <v>199</v>
      </c>
      <c r="C230" s="37"/>
      <c r="D230" s="37" t="s">
        <v>200</v>
      </c>
      <c r="E230" s="83"/>
      <c r="F230" s="37"/>
      <c r="G230" s="36">
        <f>G231</f>
        <v>850894</v>
      </c>
      <c r="H230" s="36">
        <f>H231</f>
        <v>0</v>
      </c>
      <c r="I230" s="52">
        <f>I231</f>
        <v>850894</v>
      </c>
      <c r="J230" s="33"/>
      <c r="K230"/>
      <c r="L230" s="33"/>
      <c r="M230" s="33"/>
      <c r="N230" s="33"/>
      <c r="O230" s="33"/>
      <c r="P230" s="33"/>
      <c r="Q230" s="33"/>
      <c r="R230" s="33"/>
      <c r="S230" s="33"/>
    </row>
    <row r="231" spans="1:19" ht="12.75">
      <c r="A231" s="53"/>
      <c r="B231" s="35"/>
      <c r="C231" s="37"/>
      <c r="D231" s="45" t="s">
        <v>201</v>
      </c>
      <c r="E231" s="38"/>
      <c r="F231" s="45"/>
      <c r="G231" s="60">
        <f>G233+G234+G232</f>
        <v>850894</v>
      </c>
      <c r="H231" s="60">
        <f>H233+H234+H232</f>
        <v>0</v>
      </c>
      <c r="I231" s="74">
        <f>I233+I234+I232</f>
        <v>850894</v>
      </c>
      <c r="J231" s="33"/>
      <c r="K231"/>
      <c r="L231" s="33"/>
      <c r="M231" s="33"/>
      <c r="N231" s="33"/>
      <c r="O231" s="33"/>
      <c r="P231" s="33"/>
      <c r="Q231" s="33"/>
      <c r="R231" s="33"/>
      <c r="S231" s="33"/>
    </row>
    <row r="232" spans="1:19" ht="12.75">
      <c r="A232" s="53"/>
      <c r="B232" s="35"/>
      <c r="C232" s="37"/>
      <c r="D232" s="45" t="s">
        <v>55</v>
      </c>
      <c r="E232" s="38"/>
      <c r="F232" s="45"/>
      <c r="G232" s="60">
        <v>250</v>
      </c>
      <c r="H232" s="60">
        <v>0</v>
      </c>
      <c r="I232" s="74">
        <f>H232+G232</f>
        <v>250</v>
      </c>
      <c r="J232" s="33"/>
      <c r="K232"/>
      <c r="L232" s="33"/>
      <c r="M232" s="33"/>
      <c r="N232" s="33"/>
      <c r="O232" s="33"/>
      <c r="P232" s="33"/>
      <c r="Q232" s="33"/>
      <c r="R232" s="33"/>
      <c r="S232" s="33"/>
    </row>
    <row r="233" spans="1:19" ht="12.75">
      <c r="A233" s="72"/>
      <c r="B233" s="81"/>
      <c r="C233" s="45"/>
      <c r="D233" s="42" t="s">
        <v>202</v>
      </c>
      <c r="E233" s="38"/>
      <c r="F233" s="56"/>
      <c r="G233" s="60">
        <v>731000</v>
      </c>
      <c r="H233" s="60">
        <v>0</v>
      </c>
      <c r="I233" s="74">
        <f>H233+G233</f>
        <v>731000</v>
      </c>
      <c r="J233" s="33"/>
      <c r="K233"/>
      <c r="L233" s="33"/>
      <c r="M233" s="33"/>
      <c r="N233" s="33"/>
      <c r="O233" s="33"/>
      <c r="P233" s="33"/>
      <c r="Q233" s="33"/>
      <c r="R233" s="33"/>
      <c r="S233" s="33"/>
    </row>
    <row r="234" spans="1:19" ht="12.75">
      <c r="A234" s="53"/>
      <c r="B234" s="81"/>
      <c r="C234" s="45"/>
      <c r="D234" s="42" t="s">
        <v>18</v>
      </c>
      <c r="E234" s="38"/>
      <c r="F234" s="56"/>
      <c r="G234" s="60">
        <v>119644</v>
      </c>
      <c r="H234" s="60">
        <v>0</v>
      </c>
      <c r="I234" s="74">
        <f>H234+G234</f>
        <v>119644</v>
      </c>
      <c r="J234" s="33"/>
      <c r="K234"/>
      <c r="L234" s="33"/>
      <c r="M234" s="33"/>
      <c r="N234" s="33"/>
      <c r="O234" s="33"/>
      <c r="P234" s="33"/>
      <c r="Q234" s="33"/>
      <c r="R234" s="33"/>
      <c r="S234" s="33"/>
    </row>
    <row r="235" spans="1:19" ht="12.75">
      <c r="A235" s="53"/>
      <c r="B235" s="35" t="s">
        <v>203</v>
      </c>
      <c r="C235" s="37"/>
      <c r="D235" s="37" t="s">
        <v>204</v>
      </c>
      <c r="E235" s="83"/>
      <c r="F235" s="84"/>
      <c r="G235" s="40">
        <f>G236</f>
        <v>499700</v>
      </c>
      <c r="H235" s="40">
        <f>H236</f>
        <v>0</v>
      </c>
      <c r="I235" s="41">
        <f>I236</f>
        <v>499700</v>
      </c>
      <c r="J235" s="33"/>
      <c r="K235"/>
      <c r="L235" s="33"/>
      <c r="M235" s="33"/>
      <c r="N235" s="33"/>
      <c r="O235" s="33"/>
      <c r="P235" s="33"/>
      <c r="Q235" s="33"/>
      <c r="R235" s="33"/>
      <c r="S235" s="33"/>
    </row>
    <row r="236" spans="1:19" ht="12.75">
      <c r="A236" s="53"/>
      <c r="B236" s="35"/>
      <c r="C236" s="37"/>
      <c r="D236" s="42" t="s">
        <v>202</v>
      </c>
      <c r="E236" s="123"/>
      <c r="F236" s="45"/>
      <c r="G236" s="60">
        <v>499700</v>
      </c>
      <c r="H236" s="60">
        <v>0</v>
      </c>
      <c r="I236" s="74">
        <f>H236+G236</f>
        <v>499700</v>
      </c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1:19" ht="12.75">
      <c r="A237" s="53"/>
      <c r="B237" s="35" t="s">
        <v>205</v>
      </c>
      <c r="C237" s="37"/>
      <c r="D237" s="37" t="s">
        <v>206</v>
      </c>
      <c r="E237" s="83"/>
      <c r="F237" s="84"/>
      <c r="G237" s="40">
        <f>G239+G240</f>
        <v>149704</v>
      </c>
      <c r="H237" s="40">
        <f>H239+H240</f>
        <v>0</v>
      </c>
      <c r="I237" s="41">
        <f>I239+I240</f>
        <v>149704</v>
      </c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1:19" ht="12.75">
      <c r="A238" s="53"/>
      <c r="B238" s="35"/>
      <c r="C238" s="37"/>
      <c r="D238" s="45" t="s">
        <v>201</v>
      </c>
      <c r="E238" s="83"/>
      <c r="F238" s="84"/>
      <c r="G238" s="43">
        <f>G239</f>
        <v>119704</v>
      </c>
      <c r="H238" s="43">
        <f>H239</f>
        <v>0</v>
      </c>
      <c r="I238" s="44">
        <f>I239</f>
        <v>119704</v>
      </c>
      <c r="J238" s="33"/>
      <c r="K238" s="33"/>
      <c r="L238" s="33"/>
      <c r="M238" s="33"/>
      <c r="N238" s="33"/>
      <c r="O238" s="33"/>
      <c r="P238" s="33"/>
      <c r="Q238" s="33"/>
      <c r="R238" s="33"/>
      <c r="S238" s="33"/>
    </row>
    <row r="239" spans="1:19" ht="12.75">
      <c r="A239" s="34"/>
      <c r="B239" s="35"/>
      <c r="C239" s="37"/>
      <c r="D239" s="42" t="s">
        <v>202</v>
      </c>
      <c r="E239" s="83"/>
      <c r="F239" s="45"/>
      <c r="G239" s="60">
        <v>119704</v>
      </c>
      <c r="H239" s="60">
        <v>0</v>
      </c>
      <c r="I239" s="74">
        <f>H239+G239</f>
        <v>119704</v>
      </c>
      <c r="J239" s="33"/>
      <c r="K239" s="33"/>
      <c r="L239" s="33"/>
      <c r="M239" s="33"/>
      <c r="N239" s="33"/>
      <c r="O239" s="33"/>
      <c r="P239" s="33"/>
      <c r="Q239" s="33"/>
      <c r="R239" s="33"/>
      <c r="S239" s="33"/>
    </row>
    <row r="240" spans="1:19" ht="12.75">
      <c r="A240" s="34"/>
      <c r="B240" s="35"/>
      <c r="C240" s="37"/>
      <c r="D240" s="42" t="s">
        <v>30</v>
      </c>
      <c r="E240" s="83"/>
      <c r="F240" s="45"/>
      <c r="G240" s="70">
        <v>30000</v>
      </c>
      <c r="H240" s="70">
        <v>0</v>
      </c>
      <c r="I240" s="71">
        <f>H240+G240</f>
        <v>30000</v>
      </c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1:19" ht="12.75">
      <c r="A241" s="53"/>
      <c r="B241" s="35" t="s">
        <v>207</v>
      </c>
      <c r="C241" s="37"/>
      <c r="D241" s="37" t="s">
        <v>23</v>
      </c>
      <c r="E241" s="83"/>
      <c r="F241" s="37"/>
      <c r="G241" s="36">
        <f>G243+G244</f>
        <v>197371</v>
      </c>
      <c r="H241" s="36">
        <f>H243+H244</f>
        <v>0</v>
      </c>
      <c r="I241" s="52">
        <f>I243+I244</f>
        <v>197371</v>
      </c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1:19" ht="12.75">
      <c r="A242" s="34"/>
      <c r="B242" s="78"/>
      <c r="C242" s="45"/>
      <c r="D242" s="45" t="s">
        <v>208</v>
      </c>
      <c r="E242" s="38"/>
      <c r="F242" s="56"/>
      <c r="G242" s="43"/>
      <c r="H242" s="43"/>
      <c r="I242" s="44"/>
      <c r="J242" s="33"/>
      <c r="K242" s="33"/>
      <c r="L242" s="33"/>
      <c r="M242" s="33"/>
      <c r="N242" s="33"/>
      <c r="O242" s="33"/>
      <c r="P242" s="33"/>
      <c r="Q242" s="33"/>
      <c r="R242" s="33"/>
      <c r="S242" s="33"/>
    </row>
    <row r="243" spans="1:19" ht="12.75">
      <c r="A243" s="53"/>
      <c r="B243" s="78"/>
      <c r="C243" s="45"/>
      <c r="D243" s="45" t="s">
        <v>209</v>
      </c>
      <c r="E243" s="38"/>
      <c r="F243" s="56"/>
      <c r="G243" s="43">
        <v>60900</v>
      </c>
      <c r="H243" s="43">
        <v>0</v>
      </c>
      <c r="I243" s="44">
        <f>H243+G243</f>
        <v>60900</v>
      </c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1:19" ht="12.75">
      <c r="A244" s="34"/>
      <c r="B244" s="45"/>
      <c r="C244" s="45"/>
      <c r="D244" s="42" t="s">
        <v>18</v>
      </c>
      <c r="E244" s="38"/>
      <c r="F244" s="56"/>
      <c r="G244" s="43">
        <v>136471</v>
      </c>
      <c r="H244" s="43">
        <v>0</v>
      </c>
      <c r="I244" s="44">
        <f>H244+G244</f>
        <v>136471</v>
      </c>
      <c r="J244" s="33"/>
      <c r="K244" s="33"/>
      <c r="L244" s="33"/>
      <c r="M244" s="33"/>
      <c r="N244" s="33"/>
      <c r="O244" s="33"/>
      <c r="P244" s="33"/>
      <c r="Q244" s="33"/>
      <c r="R244" s="33"/>
      <c r="S244" s="33"/>
    </row>
    <row r="245" spans="1:19" ht="12.75">
      <c r="A245" s="50">
        <v>926</v>
      </c>
      <c r="B245" s="51" t="s">
        <v>210</v>
      </c>
      <c r="C245" s="51"/>
      <c r="D245" s="51"/>
      <c r="E245" s="51"/>
      <c r="F245" s="76"/>
      <c r="G245" s="31">
        <f>G246+G252</f>
        <v>8012702</v>
      </c>
      <c r="H245" s="31">
        <f>H246+H252</f>
        <v>0</v>
      </c>
      <c r="I245" s="32">
        <f>I246+I252</f>
        <v>8012702</v>
      </c>
      <c r="J245" s="33"/>
      <c r="K245" s="33"/>
      <c r="L245" s="33"/>
      <c r="M245" s="33"/>
      <c r="N245" s="33"/>
      <c r="O245" s="33"/>
      <c r="P245" s="33"/>
      <c r="Q245" s="33"/>
      <c r="R245" s="33"/>
      <c r="S245" s="33"/>
    </row>
    <row r="246" spans="1:19" ht="12.75">
      <c r="A246" s="53"/>
      <c r="B246" s="47" t="s">
        <v>211</v>
      </c>
      <c r="C246" s="37"/>
      <c r="D246" s="37" t="s">
        <v>212</v>
      </c>
      <c r="E246" s="83"/>
      <c r="F246" s="37"/>
      <c r="G246" s="36">
        <f>G247+G251</f>
        <v>7519840</v>
      </c>
      <c r="H246" s="36">
        <f>H247+H251</f>
        <v>0</v>
      </c>
      <c r="I246" s="52">
        <f>I247+I251</f>
        <v>7519840</v>
      </c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1:19" ht="12.75">
      <c r="A247" s="150"/>
      <c r="B247" s="117"/>
      <c r="C247" s="37"/>
      <c r="D247" s="45" t="s">
        <v>31</v>
      </c>
      <c r="E247" s="38"/>
      <c r="F247" s="45"/>
      <c r="G247" s="60">
        <f>G248+G249+G250</f>
        <v>982840</v>
      </c>
      <c r="H247" s="60">
        <f>H248+H249+H250</f>
        <v>0</v>
      </c>
      <c r="I247" s="74">
        <f>I248+I249+I250</f>
        <v>982840</v>
      </c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1:19" ht="12.75">
      <c r="A248" s="53"/>
      <c r="B248" s="151"/>
      <c r="C248" s="45"/>
      <c r="D248" s="45" t="s">
        <v>213</v>
      </c>
      <c r="E248" s="38"/>
      <c r="F248" s="56"/>
      <c r="G248" s="43">
        <v>246440</v>
      </c>
      <c r="H248" s="60">
        <v>0</v>
      </c>
      <c r="I248" s="74">
        <f>H248+G248</f>
        <v>246440</v>
      </c>
      <c r="J248" s="33"/>
      <c r="K248" s="33"/>
      <c r="L248" s="33"/>
      <c r="M248" s="33"/>
      <c r="N248" s="33"/>
      <c r="O248" s="33"/>
      <c r="P248" s="33"/>
      <c r="Q248" s="33"/>
      <c r="R248" s="33"/>
      <c r="S248" s="33"/>
    </row>
    <row r="249" spans="1:19" ht="12.75">
      <c r="A249" s="34"/>
      <c r="B249" s="151"/>
      <c r="C249" s="45"/>
      <c r="D249" s="45" t="s">
        <v>214</v>
      </c>
      <c r="E249" s="38"/>
      <c r="F249" s="56"/>
      <c r="G249" s="43">
        <v>55000</v>
      </c>
      <c r="H249" s="60">
        <v>0</v>
      </c>
      <c r="I249" s="74">
        <f>H249+G249</f>
        <v>55000</v>
      </c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1:19" ht="12.75">
      <c r="A250" s="34"/>
      <c r="B250" s="151"/>
      <c r="C250" s="45"/>
      <c r="D250" s="45" t="s">
        <v>215</v>
      </c>
      <c r="E250" s="38"/>
      <c r="F250" s="56"/>
      <c r="G250" s="43">
        <v>681400</v>
      </c>
      <c r="H250" s="60">
        <v>0</v>
      </c>
      <c r="I250" s="74">
        <f>H250+G250</f>
        <v>681400</v>
      </c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1:19" ht="12.75">
      <c r="A251" s="53"/>
      <c r="B251" s="151"/>
      <c r="C251" s="45"/>
      <c r="D251" s="42" t="s">
        <v>30</v>
      </c>
      <c r="E251" s="38"/>
      <c r="F251" s="56"/>
      <c r="G251" s="58">
        <v>6537000</v>
      </c>
      <c r="H251" s="58">
        <v>0</v>
      </c>
      <c r="I251" s="59">
        <f>H251+G251</f>
        <v>6537000</v>
      </c>
      <c r="J251" s="33"/>
      <c r="K251" s="33"/>
      <c r="L251" s="152"/>
      <c r="M251" s="33"/>
      <c r="N251" s="33"/>
      <c r="O251" s="33"/>
      <c r="P251" s="33"/>
      <c r="Q251" s="33"/>
      <c r="R251" s="33"/>
      <c r="S251" s="33"/>
    </row>
    <row r="252" spans="1:19" ht="12.75">
      <c r="A252" s="53"/>
      <c r="B252" s="153">
        <v>92605</v>
      </c>
      <c r="C252" s="37"/>
      <c r="D252" s="37" t="s">
        <v>216</v>
      </c>
      <c r="E252" s="83"/>
      <c r="F252" s="37"/>
      <c r="G252" s="36">
        <f>G253</f>
        <v>492862</v>
      </c>
      <c r="H252" s="36">
        <f>H253</f>
        <v>0</v>
      </c>
      <c r="I252" s="52">
        <f>I253</f>
        <v>492862</v>
      </c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1:19" ht="12.75">
      <c r="A253" s="53"/>
      <c r="B253" s="83"/>
      <c r="C253" s="37"/>
      <c r="D253" s="45" t="s">
        <v>31</v>
      </c>
      <c r="E253" s="38"/>
      <c r="F253" s="45"/>
      <c r="G253" s="60">
        <f>SUM(G254:G259)</f>
        <v>492862</v>
      </c>
      <c r="H253" s="60">
        <f>SUM(H254:H259)</f>
        <v>0</v>
      </c>
      <c r="I253" s="74">
        <f>SUM(I254:I259)</f>
        <v>492862</v>
      </c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1:19" ht="12.75">
      <c r="A254" s="53"/>
      <c r="B254" s="38"/>
      <c r="C254" s="45"/>
      <c r="D254" s="45" t="s">
        <v>217</v>
      </c>
      <c r="E254" s="38"/>
      <c r="F254" s="45"/>
      <c r="G254" s="60"/>
      <c r="H254" s="60"/>
      <c r="I254" s="74"/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1:19" ht="12.75">
      <c r="A255" s="34"/>
      <c r="B255" s="38"/>
      <c r="C255" s="45"/>
      <c r="D255" s="45" t="s">
        <v>218</v>
      </c>
      <c r="E255" s="38"/>
      <c r="F255" s="45"/>
      <c r="G255" s="60">
        <v>170000</v>
      </c>
      <c r="H255" s="60">
        <v>0</v>
      </c>
      <c r="I255" s="74">
        <f>H255+G255</f>
        <v>170000</v>
      </c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1:19" ht="12.75">
      <c r="A256" s="53"/>
      <c r="B256" s="38"/>
      <c r="C256" s="45"/>
      <c r="D256" s="42" t="s">
        <v>219</v>
      </c>
      <c r="E256" s="38"/>
      <c r="F256" s="45"/>
      <c r="G256" s="60">
        <v>100500</v>
      </c>
      <c r="H256" s="60">
        <v>0</v>
      </c>
      <c r="I256" s="74">
        <f>H256+G256</f>
        <v>100500</v>
      </c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1:19" ht="12.75">
      <c r="A257" s="53"/>
      <c r="B257" s="38"/>
      <c r="C257" s="45"/>
      <c r="D257" s="45" t="s">
        <v>220</v>
      </c>
      <c r="E257" s="38"/>
      <c r="F257" s="45"/>
      <c r="G257" s="60"/>
      <c r="H257" s="60"/>
      <c r="I257" s="74"/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1:19" ht="12.75">
      <c r="A258" s="53"/>
      <c r="B258" s="38"/>
      <c r="C258" s="45"/>
      <c r="D258" s="45" t="s">
        <v>19</v>
      </c>
      <c r="E258" s="38"/>
      <c r="F258" s="45"/>
      <c r="G258" s="60">
        <v>550</v>
      </c>
      <c r="H258" s="60">
        <v>0</v>
      </c>
      <c r="I258" s="74">
        <f>H258+G258</f>
        <v>550</v>
      </c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1:19" ht="12.75">
      <c r="A259" s="53"/>
      <c r="B259" s="38"/>
      <c r="C259" s="45"/>
      <c r="D259" s="42" t="s">
        <v>221</v>
      </c>
      <c r="E259" s="38"/>
      <c r="F259" s="56"/>
      <c r="G259" s="43">
        <v>221812</v>
      </c>
      <c r="H259" s="43">
        <v>0</v>
      </c>
      <c r="I259" s="44">
        <f>H259+G259</f>
        <v>221812</v>
      </c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1:19" ht="12.75">
      <c r="A260" s="154"/>
      <c r="B260" s="155"/>
      <c r="C260" s="155"/>
      <c r="D260" s="156"/>
      <c r="E260" s="155"/>
      <c r="F260" s="157"/>
      <c r="G260" s="158"/>
      <c r="H260" s="159"/>
      <c r="I260" s="160"/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1:19" ht="12.75">
      <c r="A261" s="161"/>
      <c r="B261" s="162"/>
      <c r="C261" s="162"/>
      <c r="D261" s="163" t="s">
        <v>222</v>
      </c>
      <c r="E261" s="164"/>
      <c r="F261" s="165"/>
      <c r="G261" s="166">
        <f>G10+G18+G25+G33+G36+G56+G65+G81+G91+G95+G100+G137+G149+G207+G229+G245+G200+G196</f>
        <v>101737234</v>
      </c>
      <c r="H261" s="166">
        <f>H10+H18+H25+H33+H36+H56+H65+H81+H91+H95+H100+H137+H149+H207+H229+H245+H200+H196</f>
        <v>0</v>
      </c>
      <c r="I261" s="166">
        <f>I10+I18+I25+I33+I36+I56+I65+I81+I91+I95+I100+I137+I149+I207+I229+I245+I200+I196</f>
        <v>101737234</v>
      </c>
      <c r="J261" s="33"/>
      <c r="K261" s="33"/>
      <c r="L261" s="167"/>
      <c r="M261" s="167"/>
      <c r="N261" s="33"/>
      <c r="O261" s="33"/>
      <c r="P261" s="33"/>
      <c r="Q261" s="33"/>
      <c r="R261" s="33"/>
      <c r="S261" s="33"/>
    </row>
    <row r="262" spans="10:19" ht="12.75">
      <c r="J262" s="33"/>
      <c r="K262" s="33"/>
      <c r="L262" s="167"/>
      <c r="M262" s="167"/>
      <c r="N262" s="33"/>
      <c r="O262" s="33"/>
      <c r="P262" s="33"/>
      <c r="Q262" s="33"/>
      <c r="R262" s="33"/>
      <c r="S262" s="33"/>
    </row>
    <row r="263" spans="10:19" ht="12.75">
      <c r="J263" s="33"/>
      <c r="K263" s="33"/>
      <c r="L263" s="33"/>
      <c r="M263" s="33"/>
      <c r="N263" s="33"/>
      <c r="O263" s="33"/>
      <c r="P263" s="33"/>
      <c r="Q263" s="33"/>
      <c r="R263" s="33"/>
      <c r="S263" s="33"/>
    </row>
    <row r="264" spans="10:19" ht="12.75">
      <c r="J264" s="33"/>
      <c r="K264" s="33"/>
      <c r="L264" s="33"/>
      <c r="M264" s="33"/>
      <c r="N264" s="33"/>
      <c r="O264" s="33"/>
      <c r="P264" s="33"/>
      <c r="Q264" s="33"/>
      <c r="R264" s="33"/>
      <c r="S264" s="33"/>
    </row>
    <row r="265" spans="10:15" ht="12.75">
      <c r="J265" s="33"/>
      <c r="K265" s="33"/>
      <c r="L265" s="33"/>
      <c r="M265" s="33"/>
      <c r="N265" s="33"/>
      <c r="O265" s="33"/>
    </row>
    <row r="266" spans="10:15" ht="12.75">
      <c r="J266" s="33"/>
      <c r="K266" s="33"/>
      <c r="L266" s="33"/>
      <c r="M266" s="33"/>
      <c r="N266" s="33"/>
      <c r="O266" s="33"/>
    </row>
    <row r="267" spans="10:15" ht="12.75">
      <c r="J267" s="33"/>
      <c r="K267" s="33"/>
      <c r="L267" s="33"/>
      <c r="M267" s="33"/>
      <c r="N267" s="33"/>
      <c r="O267" s="33"/>
    </row>
    <row r="268" spans="10:15" ht="12.75">
      <c r="J268" s="33"/>
      <c r="K268" s="33"/>
      <c r="L268" s="33"/>
      <c r="M268" s="33"/>
      <c r="N268" s="33"/>
      <c r="O268" s="33"/>
    </row>
    <row r="269" spans="10:15" ht="12.75">
      <c r="J269" s="33"/>
      <c r="K269" s="33"/>
      <c r="L269" s="33"/>
      <c r="M269" s="33"/>
      <c r="N269" s="33"/>
      <c r="O269" s="33"/>
    </row>
    <row r="270" spans="8:15" ht="12.75">
      <c r="H270" s="1">
        <f>G261+H261</f>
        <v>101737234</v>
      </c>
      <c r="J270" s="33"/>
      <c r="K270" s="33"/>
      <c r="L270" s="33"/>
      <c r="M270" s="33"/>
      <c r="N270" s="33"/>
      <c r="O270" s="33"/>
    </row>
    <row r="271" spans="10:15" ht="12.75">
      <c r="J271" s="33"/>
      <c r="K271" s="33"/>
      <c r="L271" s="33"/>
      <c r="M271" s="33"/>
      <c r="N271" s="33"/>
      <c r="O271" s="33"/>
    </row>
    <row r="272" spans="10:15" ht="12.75">
      <c r="J272" s="33"/>
      <c r="K272" s="33"/>
      <c r="L272" s="33"/>
      <c r="M272" s="33"/>
      <c r="N272" s="33"/>
      <c r="O272" s="33"/>
    </row>
    <row r="273" spans="10:15" ht="12.75">
      <c r="J273" s="33"/>
      <c r="K273" s="33"/>
      <c r="L273" s="33"/>
      <c r="M273" s="33"/>
      <c r="N273" s="33"/>
      <c r="O273" s="33"/>
    </row>
    <row r="274" spans="10:15" ht="12.75">
      <c r="J274" s="33"/>
      <c r="K274" s="33"/>
      <c r="L274" s="33"/>
      <c r="M274" s="33"/>
      <c r="N274" s="33"/>
      <c r="O274" s="33"/>
    </row>
    <row r="275" spans="10:15" ht="12.75">
      <c r="J275" s="33"/>
      <c r="K275" s="33"/>
      <c r="L275" s="33"/>
      <c r="M275" s="33"/>
      <c r="N275" s="33"/>
      <c r="O275" s="33"/>
    </row>
    <row r="276" spans="10:15" ht="12.75">
      <c r="J276" s="33"/>
      <c r="K276" s="33"/>
      <c r="L276" s="33"/>
      <c r="M276" s="33"/>
      <c r="N276" s="33"/>
      <c r="O276" s="33"/>
    </row>
    <row r="277" spans="10:15" ht="12.75">
      <c r="J277" s="33"/>
      <c r="K277" s="33"/>
      <c r="L277" s="33"/>
      <c r="M277" s="33"/>
      <c r="N277" s="33"/>
      <c r="O277" s="33"/>
    </row>
    <row r="278" spans="10:15" ht="12.75">
      <c r="J278" s="33"/>
      <c r="K278" s="33"/>
      <c r="L278" s="33"/>
      <c r="M278" s="33"/>
      <c r="N278" s="33"/>
      <c r="O278" s="33"/>
    </row>
    <row r="279" spans="10:15" ht="12.75">
      <c r="J279" s="33"/>
      <c r="K279" s="33"/>
      <c r="L279" s="33"/>
      <c r="M279" s="33"/>
      <c r="N279" s="33"/>
      <c r="O279" s="33"/>
    </row>
    <row r="280" spans="10:15" ht="12.75">
      <c r="J280" s="33"/>
      <c r="K280" s="33"/>
      <c r="L280" s="33"/>
      <c r="M280" s="33"/>
      <c r="N280" s="33"/>
      <c r="O280" s="33"/>
    </row>
    <row r="281" spans="10:15" ht="12.75">
      <c r="J281" s="33"/>
      <c r="K281" s="33"/>
      <c r="L281" s="33"/>
      <c r="M281" s="33"/>
      <c r="N281" s="33"/>
      <c r="O281" s="33"/>
    </row>
    <row r="282" spans="10:15" ht="12.75">
      <c r="J282" s="33"/>
      <c r="K282" s="33"/>
      <c r="L282" s="33"/>
      <c r="M282" s="33"/>
      <c r="N282" s="33"/>
      <c r="O282" s="33"/>
    </row>
    <row r="283" spans="10:15" ht="12.75">
      <c r="J283" s="33"/>
      <c r="K283" s="33"/>
      <c r="L283" s="33"/>
      <c r="M283" s="33"/>
      <c r="N283" s="33"/>
      <c r="O283" s="33"/>
    </row>
    <row r="284" spans="10:15" ht="12.75">
      <c r="J284" s="33"/>
      <c r="K284" s="33"/>
      <c r="L284" s="33"/>
      <c r="M284" s="33"/>
      <c r="N284" s="33"/>
      <c r="O284" s="33"/>
    </row>
    <row r="285" spans="10:15" ht="12.75">
      <c r="J285" s="33"/>
      <c r="K285" s="33"/>
      <c r="L285" s="33"/>
      <c r="M285" s="33"/>
      <c r="N285" s="33"/>
      <c r="O285" s="33"/>
    </row>
    <row r="286" spans="10:15" ht="12.75">
      <c r="J286" s="33"/>
      <c r="K286" s="33"/>
      <c r="L286" s="33"/>
      <c r="M286" s="33"/>
      <c r="N286" s="33"/>
      <c r="O286" s="33"/>
    </row>
    <row r="287" spans="10:15" ht="12.75">
      <c r="J287" s="33"/>
      <c r="K287" s="33"/>
      <c r="L287" s="33"/>
      <c r="M287" s="33"/>
      <c r="N287" s="33"/>
      <c r="O287" s="33"/>
    </row>
    <row r="288" spans="10:15" ht="12.75">
      <c r="J288" s="33"/>
      <c r="K288" s="33"/>
      <c r="L288" s="33"/>
      <c r="M288" s="33"/>
      <c r="N288" s="33"/>
      <c r="O288" s="33"/>
    </row>
    <row r="289" spans="10:15" ht="12.75">
      <c r="J289" s="33"/>
      <c r="K289" s="33"/>
      <c r="L289" s="33"/>
      <c r="M289" s="33"/>
      <c r="N289" s="33"/>
      <c r="O289" s="33"/>
    </row>
    <row r="290" spans="10:15" ht="12.75">
      <c r="J290" s="33"/>
      <c r="K290" s="33"/>
      <c r="L290" s="33"/>
      <c r="M290" s="33"/>
      <c r="N290" s="33"/>
      <c r="O290" s="33"/>
    </row>
    <row r="291" spans="10:15" ht="12.75">
      <c r="J291" s="33"/>
      <c r="K291" s="33"/>
      <c r="L291" s="33"/>
      <c r="M291" s="33"/>
      <c r="N291" s="33"/>
      <c r="O291" s="33"/>
    </row>
    <row r="292" spans="10:15" ht="12.75">
      <c r="J292" s="33"/>
      <c r="K292" s="33"/>
      <c r="L292" s="33"/>
      <c r="M292" s="33"/>
      <c r="N292" s="33"/>
      <c r="O292" s="33"/>
    </row>
    <row r="293" spans="10:15" ht="12.75">
      <c r="J293" s="33"/>
      <c r="K293" s="33"/>
      <c r="L293" s="33"/>
      <c r="M293" s="33"/>
      <c r="N293" s="33"/>
      <c r="O293" s="33"/>
    </row>
    <row r="294" spans="10:15" ht="12.75">
      <c r="J294" s="33"/>
      <c r="K294" s="33"/>
      <c r="L294" s="33"/>
      <c r="M294" s="33"/>
      <c r="N294" s="33"/>
      <c r="O294" s="33"/>
    </row>
  </sheetData>
  <mergeCells count="21">
    <mergeCell ref="B10:E10"/>
    <mergeCell ref="B18:E18"/>
    <mergeCell ref="B25:E25"/>
    <mergeCell ref="B33:E33"/>
    <mergeCell ref="B36:E36"/>
    <mergeCell ref="B55:F55"/>
    <mergeCell ref="B56:E56"/>
    <mergeCell ref="B65:E65"/>
    <mergeCell ref="B79:E79"/>
    <mergeCell ref="B80:E80"/>
    <mergeCell ref="B81:E81"/>
    <mergeCell ref="B91:E91"/>
    <mergeCell ref="B95:E95"/>
    <mergeCell ref="B100:E100"/>
    <mergeCell ref="B137:E137"/>
    <mergeCell ref="B149:E149"/>
    <mergeCell ref="B196:D196"/>
    <mergeCell ref="B200:E200"/>
    <mergeCell ref="B207:E207"/>
    <mergeCell ref="B229:E229"/>
    <mergeCell ref="B245:E245"/>
  </mergeCells>
  <printOptions/>
  <pageMargins left="0.5902777777777778" right="0.5118055555555555" top="0.5902777777777778" bottom="0.5902777777777778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2007-06-06T08:26:11Z</cp:lastPrinted>
  <dcterms:created xsi:type="dcterms:W3CDTF">2005-02-06T12:45:29Z</dcterms:created>
  <dcterms:modified xsi:type="dcterms:W3CDTF">2006-04-19T17:56:40Z</dcterms:modified>
  <cp:category/>
  <cp:version/>
  <cp:contentType/>
  <cp:contentStatus/>
  <cp:revision>1</cp:revision>
</cp:coreProperties>
</file>