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dochody" sheetId="1" r:id="rId1"/>
  </sheets>
  <definedNames>
    <definedName name="_xlnm.Print_Area" localSheetId="0">'dochody'!$A$1:$G$168</definedName>
    <definedName name="Excel_BuiltIn_Print_Area_1_1">'dochody'!$A$1:$E$168</definedName>
    <definedName name="Excel_BuiltIn_Print_Area_1_1_1">'dochody'!$A$1:$D$168</definedName>
    <definedName name="Excel_BuiltIn_Print_Area_1_1_1_1">'dochody'!$A$1:$D$168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<sst xmlns="http://schemas.openxmlformats.org/spreadsheetml/2006/main" count="277" uniqueCount="202">
  <si>
    <t>ZAŁĄCZNIK NR 1 DO ZARZĄDZENIA NR 97  BURMISTRZA MIASTA I GMINY WRZEŚNIA Z DNIA 30  MARCA 2007 R.</t>
  </si>
  <si>
    <t>W ZAŁĄCZNIKU NR 1 DO UCHWAŁY NR IV/37/06 RADY MIEJSKIEJ WE WRZEŚNI Z DNIA  28 GRUDNIA 2006 R.</t>
  </si>
  <si>
    <t>WPROWADZA SIĘ NASTĘPUJĄCE ZMIANY:</t>
  </si>
  <si>
    <t xml:space="preserve"> DZIAŁ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</si>
  <si>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</si>
  <si>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</si>
  <si>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</si>
  <si>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</si>
  <si>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</si>
  <si>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</si>
  <si>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</si>
  <si>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</si>
  <si>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</si>
  <si>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</si>
  <si>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</si>
  <si>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</si>
  <si>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</si>
  <si>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</si>
  <si>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</si>
  <si>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</si>
  <si>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</si>
  <si>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</si>
  <si>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</si>
  <si>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</si>
  <si>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</si>
  <si>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</si>
  <si>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NIERUCHOMOŚCI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</si>
  <si>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</si>
  <si>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</si>
  <si>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</si>
  <si>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</si>
  <si>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</si>
  <si>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</si>
  <si>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</si>
  <si>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</si>
  <si>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</si>
  <si>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</si>
  <si>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</si>
  <si>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§ 0910</t>
  </si>
  <si>
    <t>ODSETKI OD NIETERMINOWYCH  WPŁAT Z TYTUŁU PODATKÓW I OPŁAT</t>
  </si>
  <si>
    <t>§ 0920</t>
  </si>
  <si>
    <t xml:space="preserve">POZOSTAŁE ODSETKI 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</si>
  <si>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</si>
  <si>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</si>
  <si>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</si>
  <si>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</si>
  <si>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</si>
  <si>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</si>
  <si>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</si>
  <si>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</si>
  <si>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</si>
  <si>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</si>
  <si>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</si>
  <si>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</si>
  <si>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0690</t>
  </si>
  <si>
    <t>WPŁYWY Z RÓŻNYCH OPŁAT</t>
  </si>
  <si>
    <t>§ 0830</t>
  </si>
  <si>
    <t>WPŁYWY Z USŁUG</t>
  </si>
  <si>
    <t>§ 0970</t>
  </si>
  <si>
    <t xml:space="preserve">WPŁYWY Z RÓŻNYCH DOCHODÓW 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</si>
  <si>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</si>
  <si>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</si>
  <si>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</si>
  <si>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</si>
  <si>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</si>
  <si>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</si>
  <si>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</si>
  <si>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</si>
  <si>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</si>
  <si>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</si>
  <si>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</si>
  <si>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</si>
  <si>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</si>
  <si>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</si>
  <si>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</si>
  <si>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</si>
  <si>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</si>
  <si>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</si>
  <si>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</si>
  <si>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</si>
  <si>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</si>
  <si>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</si>
  <si>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</si>
  <si>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</si>
  <si>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</si>
  <si>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</si>
  <si>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</si>
  <si>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</si>
  <si>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</si>
  <si>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</si>
  <si>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</si>
  <si>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</si>
  <si>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</si>
  <si>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</si>
  <si>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</si>
  <si>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</si>
  <si>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</si>
  <si>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</si>
  <si>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</si>
  <si>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</si>
  <si>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</si>
  <si>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</si>
  <si>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</si>
  <si>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</si>
  <si>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</si>
  <si>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</si>
  <si>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</si>
  <si>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</si>
  <si>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</si>
  <si>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</si>
  <si>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</si>
  <si>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</si>
  <si>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</si>
  <si>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</si>
  <si>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</si>
  <si>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</si>
  <si>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</si>
  <si>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</si>
  <si>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</si>
  <si>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</si>
  <si>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</si>
  <si>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</si>
  <si>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</si>
  <si>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</si>
  <si>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</si>
  <si>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</si>
  <si>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</si>
  <si>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</si>
  <si>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</si>
  <si>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</si>
  <si>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</si>
  <si>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</si>
  <si>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</si>
  <si>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</si>
  <si>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</si>
  <si>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</si>
  <si>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</si>
  <si>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</si>
  <si>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WPŁYWY Z RÓŻNYCH DOCHODÓW</t>
  </si>
  <si>
    <t>80110</t>
  </si>
  <si>
    <t>GIMNAZJA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</si>
  <si>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</si>
  <si>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</si>
  <si>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</si>
  <si>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</si>
  <si>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</si>
  <si>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</si>
  <si>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</si>
  <si>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</si>
  <si>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</si>
  <si>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</si>
  <si>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</si>
  <si>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</si>
  <si>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§ 2030</t>
  </si>
  <si>
    <t>DOTACJE CELOWE OTRZYMANE Z BUDŻETU PAŃSTWA NA REALIZACJĘ WŁASNYCH ZADAŃ</t>
  </si>
  <si>
    <t xml:space="preserve"> BIEŻĄCYCH GMIN (ZWIĄZKÓW GMIN)</t>
  </si>
  <si>
    <t>85219</t>
  </si>
  <si>
    <t>OŚRODEK POMOCY SPOŁECZNEJ</t>
  </si>
  <si>
    <t>85228</t>
  </si>
  <si>
    <t>USŁUGI OPIEKUŃCZE I SPECJALISTYCZNE USŁUGI OPIEKUŃCZE</t>
  </si>
  <si>
    <t>POZOSTAŁA DZIAŁALNOŚĆ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</si>
  <si>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</si>
  <si>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</si>
  <si>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</si>
  <si>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</si>
  <si>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</si>
  <si>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</si>
  <si>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</si>
  <si>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</si>
  <si>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</si>
  <si>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§ 2440</t>
  </si>
  <si>
    <t xml:space="preserve">DOTACJE OTRZYMANE Z FUNDUSZY CELOWYCH NA REALIZACJĘ ZADAŃ BIEŻĄCYCH  </t>
  </si>
  <si>
    <t>JEDNOSTEK SEKTORA FINANSÓW PUBLICZNYCH</t>
  </si>
  <si>
    <t>900</t>
  </si>
  <si>
    <t>GOSPODARKA KOMUNALNA I OCHRONA ŚRODOWISKA</t>
  </si>
  <si>
    <t>GOSPODARKA ŚCIEKOWA I OCHRONA WÓD</t>
  </si>
  <si>
    <t>§ 6290</t>
  </si>
  <si>
    <t>ŚRODKI NA DOFINANSOWANIE  WŁASNYCH INWESTYCJI GMIN (ZWIĄZKÓW GMIN), POWIATÓW  (ZWIĄZKÓW POWIATÓW), SAMORZĄDÓW WOJEWÓDZTW, POZYSKANE 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</si>
  <si>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</si>
  <si>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</si>
  <si>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</si>
  <si>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</si>
  <si>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</si>
  <si>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0870</t>
  </si>
  <si>
    <t>WPŁYWY ZE SPRZEDAŻY  SKŁADNIKÓW MAJĄTKOWYCH</t>
  </si>
  <si>
    <t>OŚWIETLENIA  ULIC, PLACÓW I DRÓG</t>
  </si>
  <si>
    <t>§ 6620</t>
  </si>
  <si>
    <t xml:space="preserve">DOTACJA CELOWA OTRZYMANA Z POWIATU NA INWESTYCJE I ZAKUPY INWESTYCYJNE  REALIZOWANE  </t>
  </si>
  <si>
    <t>NA PODSTAWIE POROZUMIEŃ  (UMÓW) MIEDZY JEDNOSTKAMI  SAMORZĄDU TERYTORIALNEGO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</si>
  <si>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</si>
  <si>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</si>
  <si>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</si>
  <si>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</si>
  <si>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</si>
  <si>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</si>
  <si>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</si>
  <si>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</si>
  <si>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</si>
  <si>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</si>
  <si>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</si>
  <si>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</si>
  <si>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 xml:space="preserve">   DOCHODY OGÓŁEM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</si>
</sst>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@"/>
    <numFmt numFmtId="166" formatCode="GENERAL"/>
  </numFmts>
  <fonts count="17">
    <font>
      <sz val="12"/>
      <name val="Times New Roman CE"/>
      <family val="1"/>
    </font>
    <font>
      <sz val="10"/>
      <name val="Arial"/>
      <family val="0"/>
    </font>
    <font>
      <b/>
      <sz val="10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 CE"/>
      <family val="2"/>
    </font>
    <font>
      <sz val="9"/>
      <color indexed="8"/>
      <name val="Times New Roman CE"/>
      <family val="1"/>
    </font>
    <font>
      <sz val="9"/>
      <color indexed="8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2"/>
    </font>
    <font>
      <sz val="6"/>
      <name val="Verdana"/>
      <family val="2"/>
    </font>
    <font>
      <sz val="6"/>
      <color indexed="8"/>
      <name val="Verdana"/>
      <family val="2"/>
    </font>
    <font>
      <sz val="6"/>
      <name val="Arial Unicode MS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04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Font="1" applyBorder="1" applyAlignment="1">
      <alignment horizontal="left"/>
    </xf>
    <xf numFmtId="164" fontId="5" fillId="2" borderId="0" xfId="0" applyFont="1" applyBorder="1" applyAlignment="1">
      <alignment horizontal="center"/>
    </xf>
    <xf numFmtId="164" fontId="6" fillId="2" borderId="0" xfId="0" applyFont="1" applyBorder="1" applyAlignment="1">
      <alignment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/>
    </xf>
    <xf numFmtId="164" fontId="9" fillId="4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12" fillId="2" borderId="5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/>
    </xf>
    <xf numFmtId="166" fontId="12" fillId="2" borderId="7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/>
    </xf>
    <xf numFmtId="164" fontId="13" fillId="2" borderId="8" xfId="0" applyNumberFormat="1" applyFont="1" applyFill="1" applyBorder="1" applyAlignment="1">
      <alignment/>
    </xf>
    <xf numFmtId="164" fontId="9" fillId="4" borderId="13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 horizontal="center"/>
    </xf>
    <xf numFmtId="164" fontId="9" fillId="5" borderId="13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/>
    </xf>
    <xf numFmtId="164" fontId="9" fillId="6" borderId="8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9" fillId="2" borderId="14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/>
    </xf>
    <xf numFmtId="164" fontId="14" fillId="2" borderId="6" xfId="0" applyNumberFormat="1" applyFont="1" applyFill="1" applyBorder="1" applyAlignment="1">
      <alignment/>
    </xf>
    <xf numFmtId="164" fontId="10" fillId="2" borderId="6" xfId="0" applyNumberFormat="1" applyFont="1" applyFill="1" applyBorder="1" applyAlignment="1">
      <alignment/>
    </xf>
    <xf numFmtId="164" fontId="9" fillId="4" borderId="15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/>
    </xf>
    <xf numFmtId="164" fontId="9" fillId="4" borderId="16" xfId="0" applyNumberFormat="1" applyFont="1" applyFill="1" applyBorder="1" applyAlignment="1">
      <alignment/>
    </xf>
    <xf numFmtId="164" fontId="9" fillId="4" borderId="9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/>
    </xf>
    <xf numFmtId="164" fontId="9" fillId="4" borderId="18" xfId="0" applyNumberFormat="1" applyFont="1" applyFill="1" applyBorder="1" applyAlignment="1">
      <alignment/>
    </xf>
    <xf numFmtId="164" fontId="9" fillId="4" borderId="5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/>
    </xf>
    <xf numFmtId="164" fontId="9" fillId="4" borderId="8" xfId="0" applyNumberFormat="1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9" fillId="7" borderId="13" xfId="0" applyNumberFormat="1" applyFont="1" applyFill="1" applyBorder="1" applyAlignment="1">
      <alignment horizontal="center"/>
    </xf>
    <xf numFmtId="164" fontId="9" fillId="7" borderId="11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/>
    </xf>
    <xf numFmtId="164" fontId="13" fillId="2" borderId="19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/>
    </xf>
    <xf numFmtId="164" fontId="9" fillId="2" borderId="19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left"/>
    </xf>
    <xf numFmtId="164" fontId="10" fillId="2" borderId="19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wrapText="1"/>
    </xf>
    <xf numFmtId="164" fontId="9" fillId="2" borderId="15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/>
    </xf>
    <xf numFmtId="164" fontId="12" fillId="2" borderId="6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164" fontId="9" fillId="7" borderId="17" xfId="0" applyNumberFormat="1" applyFont="1" applyFill="1" applyBorder="1" applyAlignment="1">
      <alignment horizontal="center"/>
    </xf>
    <xf numFmtId="164" fontId="9" fillId="2" borderId="6" xfId="20" applyNumberFormat="1" applyFont="1" applyFill="1" applyBorder="1">
      <alignment/>
      <protection/>
    </xf>
    <xf numFmtId="164" fontId="13" fillId="2" borderId="6" xfId="20" applyNumberFormat="1" applyFont="1" applyFill="1" applyBorder="1">
      <alignment/>
      <protection/>
    </xf>
    <xf numFmtId="164" fontId="13" fillId="2" borderId="21" xfId="0" applyNumberFormat="1" applyFont="1" applyFill="1" applyBorder="1" applyAlignment="1">
      <alignment horizontal="center"/>
    </xf>
    <xf numFmtId="164" fontId="13" fillId="2" borderId="22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/>
    </xf>
    <xf numFmtId="164" fontId="9" fillId="4" borderId="23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/>
    </xf>
    <xf numFmtId="164" fontId="13" fillId="3" borderId="24" xfId="0" applyNumberFormat="1" applyFont="1" applyFill="1" applyBorder="1" applyAlignment="1">
      <alignment/>
    </xf>
    <xf numFmtId="164" fontId="13" fillId="3" borderId="25" xfId="0" applyNumberFormat="1" applyFont="1" applyFill="1" applyBorder="1" applyAlignment="1">
      <alignment/>
    </xf>
    <xf numFmtId="164" fontId="12" fillId="3" borderId="26" xfId="0" applyNumberFormat="1" applyFont="1" applyFill="1" applyBorder="1" applyAlignment="1">
      <alignment/>
    </xf>
    <xf numFmtId="164" fontId="9" fillId="3" borderId="27" xfId="0" applyNumberFormat="1" applyFont="1" applyFill="1" applyBorder="1" applyAlignment="1">
      <alignment/>
    </xf>
    <xf numFmtId="164" fontId="15" fillId="3" borderId="28" xfId="0" applyNumberFormat="1" applyFont="1" applyFill="1" applyBorder="1" applyAlignment="1">
      <alignment/>
    </xf>
    <xf numFmtId="164" fontId="16" fillId="3" borderId="29" xfId="0" applyNumberFormat="1" applyFont="1" applyFill="1" applyBorder="1" applyAlignment="1">
      <alignment/>
    </xf>
    <xf numFmtId="164" fontId="16" fillId="3" borderId="30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="110" zoomScaleNormal="110" workbookViewId="0" topLeftCell="A1">
      <selection activeCell="A2" sqref="A2"/>
    </sheetView>
  </sheetViews>
  <sheetFormatPr defaultColWidth="14.3984375" defaultRowHeight="15"/>
  <cols>
    <col min="1" max="1" width="6.796875" style="1" customWidth="1"/>
    <col min="2" max="2" width="7.3984375" style="1" customWidth="1"/>
    <col min="3" max="3" width="7.09765625" style="1" customWidth="1"/>
    <col min="4" max="4" width="65.69921875" style="1" customWidth="1"/>
    <col min="5" max="5" width="10.8984375" style="1" customWidth="1"/>
    <col min="6" max="6" width="10.796875" style="1" customWidth="1"/>
    <col min="7" max="7" width="10.8984375" style="1" customWidth="1"/>
    <col min="8" max="242" width="14.296875" style="1" customWidth="1"/>
    <col min="243" max="16384" width="14.296875" style="0" customWidth="1"/>
  </cols>
  <sheetData>
    <row r="1" spans="1:4" ht="15">
      <c r="A1" s="2" t="s">
        <v>0</v>
      </c>
      <c r="B1" s="3"/>
      <c r="C1" s="3"/>
      <c r="D1" s="3"/>
    </row>
    <row r="2" spans="1:4" ht="15">
      <c r="A2" s="3"/>
      <c r="B2" s="3"/>
      <c r="C2" s="3"/>
      <c r="D2" s="3"/>
    </row>
    <row r="3" spans="1:8" ht="15">
      <c r="A3" s="4" t="s">
        <v>1</v>
      </c>
      <c r="B3" s="5"/>
      <c r="C3" s="5"/>
      <c r="D3" s="5"/>
      <c r="E3" s="5"/>
      <c r="F3" s="5"/>
      <c r="G3" s="6"/>
      <c r="H3" s="6"/>
    </row>
    <row r="4" spans="1:8" ht="15">
      <c r="A4" s="4" t="s">
        <v>2</v>
      </c>
      <c r="B4" s="5"/>
      <c r="C4" s="5"/>
      <c r="D4" s="5"/>
      <c r="E4" s="5"/>
      <c r="F4" s="5"/>
      <c r="G4" s="6"/>
      <c r="H4" s="6"/>
    </row>
    <row r="5" spans="1:4" ht="15">
      <c r="A5" s="7"/>
      <c r="B5" s="7"/>
      <c r="C5" s="8"/>
      <c r="D5" s="9"/>
    </row>
    <row r="6" spans="1:7" ht="15">
      <c r="A6" s="10" t="s">
        <v>3</v>
      </c>
      <c r="B6" s="11"/>
      <c r="C6" s="11"/>
      <c r="D6" s="12"/>
      <c r="E6" s="13" t="s">
        <v>4</v>
      </c>
      <c r="F6" s="13"/>
      <c r="G6" s="14" t="s">
        <v>4</v>
      </c>
    </row>
    <row r="7" spans="1:7" ht="15">
      <c r="A7" s="15"/>
      <c r="B7" s="16" t="s">
        <v>5</v>
      </c>
      <c r="C7" s="17"/>
      <c r="D7" s="17" t="s">
        <v>6</v>
      </c>
      <c r="E7" s="18" t="s">
        <v>7</v>
      </c>
      <c r="F7" s="18" t="s">
        <v>8</v>
      </c>
      <c r="G7" s="19" t="s">
        <v>9</v>
      </c>
    </row>
    <row r="8" spans="1:8" ht="15">
      <c r="A8" s="20"/>
      <c r="B8" s="17"/>
      <c r="C8" s="21" t="s">
        <v>10</v>
      </c>
      <c r="D8" s="22"/>
      <c r="E8" s="18" t="s">
        <v>11</v>
      </c>
      <c r="F8" s="18"/>
      <c r="G8" s="19" t="s">
        <v>12</v>
      </c>
      <c r="H8"/>
    </row>
    <row r="9" spans="1:8" ht="15">
      <c r="A9" s="23" t="s">
        <v>13</v>
      </c>
      <c r="B9" s="24" t="s">
        <v>14</v>
      </c>
      <c r="C9" s="24"/>
      <c r="D9" s="24"/>
      <c r="E9" s="25">
        <f>E10</f>
        <v>18000</v>
      </c>
      <c r="F9" s="25">
        <f>F10</f>
        <v>0</v>
      </c>
      <c r="G9" s="26">
        <f>G10</f>
        <v>18000</v>
      </c>
      <c r="H9"/>
    </row>
    <row r="10" spans="1:8" ht="15">
      <c r="A10" s="27"/>
      <c r="B10" s="28" t="s">
        <v>15</v>
      </c>
      <c r="C10" s="29"/>
      <c r="D10" s="30" t="s">
        <v>16</v>
      </c>
      <c r="E10" s="31">
        <f>E13</f>
        <v>18000</v>
      </c>
      <c r="F10" s="31">
        <f>F13</f>
        <v>0</v>
      </c>
      <c r="G10" s="32">
        <f>G13</f>
        <v>18000</v>
      </c>
      <c r="H10"/>
    </row>
    <row r="11" spans="1:8" ht="15">
      <c r="A11" s="33"/>
      <c r="B11" s="34"/>
      <c r="C11" s="35" t="s">
        <v>17</v>
      </c>
      <c r="D11" s="36" t="s">
        <v>18</v>
      </c>
      <c r="E11" s="31"/>
      <c r="F11" s="31"/>
      <c r="G11" s="32"/>
      <c r="H11"/>
    </row>
    <row r="12" spans="1:8" ht="15">
      <c r="A12" s="33"/>
      <c r="B12" s="34"/>
      <c r="C12" s="37"/>
      <c r="D12" s="36" t="s">
        <v>19</v>
      </c>
      <c r="E12" s="31"/>
      <c r="F12" s="31"/>
      <c r="G12" s="32"/>
      <c r="H12"/>
    </row>
    <row r="13" spans="1:8" ht="15">
      <c r="A13" s="33"/>
      <c r="B13" s="34"/>
      <c r="C13" s="37"/>
      <c r="D13" s="36" t="s">
        <v>20</v>
      </c>
      <c r="E13" s="38">
        <v>18000</v>
      </c>
      <c r="F13" s="38">
        <v>0</v>
      </c>
      <c r="G13" s="39">
        <f>F13+E13</f>
        <v>18000</v>
      </c>
      <c r="H13"/>
    </row>
    <row r="14" spans="1:8" ht="15">
      <c r="A14" s="40" t="s">
        <v>21</v>
      </c>
      <c r="B14" s="24" t="s">
        <v>22</v>
      </c>
      <c r="C14" s="24"/>
      <c r="D14" s="24"/>
      <c r="E14" s="25">
        <f>E15</f>
        <v>6163800</v>
      </c>
      <c r="F14" s="25">
        <f>F15</f>
        <v>0</v>
      </c>
      <c r="G14" s="26">
        <f>G15</f>
        <v>6163800</v>
      </c>
      <c r="H14"/>
    </row>
    <row r="15" spans="1:8" ht="15">
      <c r="A15" s="27"/>
      <c r="B15" s="28" t="s">
        <v>23</v>
      </c>
      <c r="C15" s="41"/>
      <c r="D15" s="30" t="s">
        <v>24</v>
      </c>
      <c r="E15" s="31">
        <f>SUM(E16:E26)</f>
        <v>6163800</v>
      </c>
      <c r="F15" s="31">
        <f>SUM(F16:F26)</f>
        <v>0</v>
      </c>
      <c r="G15" s="32">
        <f>SUM(G16:G26)</f>
        <v>6163800</v>
      </c>
      <c r="H15"/>
    </row>
    <row r="16" spans="1:8" ht="15">
      <c r="A16" s="42"/>
      <c r="B16" s="43"/>
      <c r="C16" s="44" t="s">
        <v>25</v>
      </c>
      <c r="D16" s="36" t="s">
        <v>26</v>
      </c>
      <c r="E16" s="38">
        <v>610000</v>
      </c>
      <c r="F16" s="38">
        <v>0</v>
      </c>
      <c r="G16" s="39">
        <f>F16+E16</f>
        <v>610000</v>
      </c>
      <c r="H16"/>
    </row>
    <row r="17" spans="1:8" ht="15">
      <c r="A17" s="42"/>
      <c r="B17" s="43"/>
      <c r="C17" s="44" t="s">
        <v>27</v>
      </c>
      <c r="D17" s="36" t="s">
        <v>28</v>
      </c>
      <c r="E17" s="38"/>
      <c r="F17" s="38"/>
      <c r="G17" s="39"/>
      <c r="H17"/>
    </row>
    <row r="18" spans="1:8" ht="15">
      <c r="A18" s="42"/>
      <c r="B18" s="43"/>
      <c r="C18" s="44"/>
      <c r="D18" s="36" t="s">
        <v>29</v>
      </c>
      <c r="E18" s="38"/>
      <c r="F18" s="38"/>
      <c r="G18" s="39"/>
      <c r="H18"/>
    </row>
    <row r="19" spans="1:8" ht="15">
      <c r="A19" s="42"/>
      <c r="B19" s="43"/>
      <c r="C19" s="44"/>
      <c r="D19" s="45" t="s">
        <v>30</v>
      </c>
      <c r="E19" s="38">
        <v>305000</v>
      </c>
      <c r="F19" s="38">
        <v>0</v>
      </c>
      <c r="G19" s="39">
        <f>F19+E19</f>
        <v>305000</v>
      </c>
      <c r="H19"/>
    </row>
    <row r="20" spans="1:8" ht="15">
      <c r="A20" s="42"/>
      <c r="B20" s="43"/>
      <c r="C20" s="44" t="s">
        <v>31</v>
      </c>
      <c r="D20" s="36" t="s">
        <v>32</v>
      </c>
      <c r="E20" s="38">
        <v>5233800</v>
      </c>
      <c r="F20" s="38">
        <v>0</v>
      </c>
      <c r="G20" s="39">
        <f>F20+E20</f>
        <v>5233800</v>
      </c>
      <c r="H20"/>
    </row>
    <row r="21" spans="1:8" ht="15">
      <c r="A21" s="42"/>
      <c r="B21" s="43"/>
      <c r="C21" s="46"/>
      <c r="D21" s="36" t="s">
        <v>33</v>
      </c>
      <c r="E21" s="38"/>
      <c r="F21" s="38"/>
      <c r="G21" s="39"/>
      <c r="H21"/>
    </row>
    <row r="22" spans="1:8" ht="12.75" hidden="1">
      <c r="A22" s="47">
        <v>710</v>
      </c>
      <c r="B22" s="48" t="s">
        <v>34</v>
      </c>
      <c r="C22" s="48"/>
      <c r="D22" s="48"/>
      <c r="E22" s="49"/>
      <c r="F22" s="49"/>
      <c r="G22" s="50"/>
      <c r="H22"/>
    </row>
    <row r="23" spans="1:8" ht="12.75" hidden="1">
      <c r="A23" s="42"/>
      <c r="B23" s="29">
        <v>71004</v>
      </c>
      <c r="C23" s="46"/>
      <c r="D23" s="51" t="s">
        <v>35</v>
      </c>
      <c r="E23" s="31"/>
      <c r="F23" s="31"/>
      <c r="G23" s="32"/>
      <c r="H23"/>
    </row>
    <row r="24" spans="1:8" ht="12.75" hidden="1">
      <c r="A24" s="42"/>
      <c r="B24" s="43"/>
      <c r="C24" s="46" t="s">
        <v>36</v>
      </c>
      <c r="D24" s="36" t="s">
        <v>37</v>
      </c>
      <c r="E24" s="31"/>
      <c r="F24" s="31"/>
      <c r="G24" s="32"/>
      <c r="H24"/>
    </row>
    <row r="25" spans="1:8" ht="15">
      <c r="A25" s="42"/>
      <c r="B25" s="43"/>
      <c r="C25" s="46" t="s">
        <v>38</v>
      </c>
      <c r="D25" s="36" t="s">
        <v>39</v>
      </c>
      <c r="E25" s="38">
        <v>5000</v>
      </c>
      <c r="F25" s="38">
        <v>0</v>
      </c>
      <c r="G25" s="39">
        <f>F25+E25</f>
        <v>5000</v>
      </c>
      <c r="H25"/>
    </row>
    <row r="26" spans="1:8" ht="15">
      <c r="A26" s="42"/>
      <c r="B26" s="43"/>
      <c r="C26" s="46" t="s">
        <v>40</v>
      </c>
      <c r="D26" s="36" t="s">
        <v>41</v>
      </c>
      <c r="E26" s="38">
        <v>10000</v>
      </c>
      <c r="F26" s="38">
        <v>0</v>
      </c>
      <c r="G26" s="39">
        <f>F26+E26</f>
        <v>10000</v>
      </c>
      <c r="H26"/>
    </row>
    <row r="27" spans="1:8" ht="15">
      <c r="A27" s="40" t="s">
        <v>42</v>
      </c>
      <c r="B27" s="24" t="s">
        <v>43</v>
      </c>
      <c r="C27" s="24"/>
      <c r="D27" s="24"/>
      <c r="E27" s="25">
        <f>E28+E33+E38</f>
        <v>266350</v>
      </c>
      <c r="F27" s="25">
        <f>F28+F33+F38</f>
        <v>0</v>
      </c>
      <c r="G27" s="26">
        <f>G28+G33+G38</f>
        <v>266350</v>
      </c>
      <c r="H27"/>
    </row>
    <row r="28" spans="1:8" ht="15">
      <c r="A28" s="27"/>
      <c r="B28" s="28" t="s">
        <v>44</v>
      </c>
      <c r="C28" s="29"/>
      <c r="D28" s="52" t="s">
        <v>45</v>
      </c>
      <c r="E28" s="31">
        <f>E30+E32</f>
        <v>255850</v>
      </c>
      <c r="F28" s="31">
        <f>F30+F32</f>
        <v>0</v>
      </c>
      <c r="G28" s="32">
        <f>G30+G32</f>
        <v>255850</v>
      </c>
      <c r="H28"/>
    </row>
    <row r="29" spans="1:8" ht="15">
      <c r="A29" s="42"/>
      <c r="B29" s="43"/>
      <c r="C29" s="53" t="s">
        <v>46</v>
      </c>
      <c r="D29" s="54" t="s">
        <v>47</v>
      </c>
      <c r="E29" s="31"/>
      <c r="F29" s="31"/>
      <c r="G29" s="32"/>
      <c r="H29"/>
    </row>
    <row r="30" spans="1:8" ht="15">
      <c r="A30" s="42"/>
      <c r="B30" s="43"/>
      <c r="C30" s="43"/>
      <c r="D30" s="55" t="s">
        <v>48</v>
      </c>
      <c r="E30" s="38">
        <v>247100</v>
      </c>
      <c r="F30" s="38">
        <v>0</v>
      </c>
      <c r="G30" s="39">
        <f>F30+E30</f>
        <v>247100</v>
      </c>
      <c r="H30"/>
    </row>
    <row r="31" spans="1:8" ht="15">
      <c r="A31" s="42"/>
      <c r="B31" s="43"/>
      <c r="C31" s="53" t="s">
        <v>49</v>
      </c>
      <c r="D31" s="54" t="s">
        <v>50</v>
      </c>
      <c r="E31" s="38"/>
      <c r="F31" s="38"/>
      <c r="G31" s="39"/>
      <c r="H31"/>
    </row>
    <row r="32" spans="1:8" ht="15">
      <c r="A32" s="42"/>
      <c r="B32" s="43"/>
      <c r="C32" s="43"/>
      <c r="D32" s="54" t="s">
        <v>51</v>
      </c>
      <c r="E32" s="38">
        <v>8750</v>
      </c>
      <c r="F32" s="38">
        <v>0</v>
      </c>
      <c r="G32" s="39">
        <f>F32+E32</f>
        <v>8750</v>
      </c>
      <c r="H32"/>
    </row>
    <row r="33" spans="1:8" ht="15">
      <c r="A33" s="27"/>
      <c r="B33" s="28" t="s">
        <v>52</v>
      </c>
      <c r="C33" s="29"/>
      <c r="D33" s="31" t="s">
        <v>53</v>
      </c>
      <c r="E33" s="31">
        <f>SUM(E34:E37)</f>
        <v>9500</v>
      </c>
      <c r="F33" s="31">
        <f>SUM(F34:F37)</f>
        <v>0</v>
      </c>
      <c r="G33" s="32">
        <f>SUM(G34:G37)</f>
        <v>9500</v>
      </c>
      <c r="H33"/>
    </row>
    <row r="34" spans="1:8" ht="15">
      <c r="A34" s="27"/>
      <c r="B34" s="28"/>
      <c r="C34" s="44" t="s">
        <v>54</v>
      </c>
      <c r="D34" s="36" t="s">
        <v>55</v>
      </c>
      <c r="E34" s="38">
        <v>5000</v>
      </c>
      <c r="F34" s="38">
        <v>0</v>
      </c>
      <c r="G34" s="39">
        <f>F34+E34</f>
        <v>5000</v>
      </c>
      <c r="H34"/>
    </row>
    <row r="35" spans="1:8" ht="15">
      <c r="A35" s="42"/>
      <c r="B35" s="43"/>
      <c r="C35" s="53" t="s">
        <v>56</v>
      </c>
      <c r="D35" s="54" t="s">
        <v>57</v>
      </c>
      <c r="E35" s="38">
        <v>3000</v>
      </c>
      <c r="F35" s="38">
        <v>0</v>
      </c>
      <c r="G35" s="39">
        <f>F35+E35</f>
        <v>3000</v>
      </c>
      <c r="H35"/>
    </row>
    <row r="36" spans="1:8" ht="15">
      <c r="A36" s="42"/>
      <c r="B36" s="43"/>
      <c r="C36" s="43" t="s">
        <v>40</v>
      </c>
      <c r="D36" s="54" t="s">
        <v>41</v>
      </c>
      <c r="E36" s="38">
        <v>1500</v>
      </c>
      <c r="F36" s="38">
        <v>0</v>
      </c>
      <c r="G36" s="39">
        <f>F36+E36</f>
        <v>1500</v>
      </c>
      <c r="H36"/>
    </row>
    <row r="37" spans="1:8" ht="15">
      <c r="A37" s="42"/>
      <c r="B37" s="43"/>
      <c r="C37" s="43" t="s">
        <v>58</v>
      </c>
      <c r="D37" s="54" t="s">
        <v>59</v>
      </c>
      <c r="E37" s="38"/>
      <c r="F37" s="38"/>
      <c r="G37" s="39"/>
      <c r="H37"/>
    </row>
    <row r="38" spans="1:8" ht="15">
      <c r="A38" s="42"/>
      <c r="B38" s="41">
        <v>75095</v>
      </c>
      <c r="C38" s="29"/>
      <c r="D38" s="56" t="s">
        <v>60</v>
      </c>
      <c r="E38" s="31">
        <f>E39</f>
        <v>1000</v>
      </c>
      <c r="F38" s="31">
        <f>F39</f>
        <v>0</v>
      </c>
      <c r="G38" s="32">
        <f>G39</f>
        <v>1000</v>
      </c>
      <c r="H38"/>
    </row>
    <row r="39" spans="1:8" ht="15">
      <c r="A39" s="42"/>
      <c r="B39" s="43"/>
      <c r="C39" s="43" t="s">
        <v>61</v>
      </c>
      <c r="D39" s="54" t="s">
        <v>62</v>
      </c>
      <c r="E39" s="38">
        <v>1000</v>
      </c>
      <c r="F39" s="38">
        <v>0</v>
      </c>
      <c r="G39" s="39">
        <f>F39+E39</f>
        <v>1000</v>
      </c>
      <c r="H39"/>
    </row>
    <row r="40" spans="1:8" ht="15">
      <c r="A40" s="57" t="s">
        <v>63</v>
      </c>
      <c r="B40" s="58" t="s">
        <v>64</v>
      </c>
      <c r="C40" s="58"/>
      <c r="D40" s="58"/>
      <c r="E40" s="59"/>
      <c r="F40" s="59"/>
      <c r="G40" s="60"/>
      <c r="H40"/>
    </row>
    <row r="41" spans="1:8" ht="15">
      <c r="A41" s="61"/>
      <c r="B41" s="62" t="s">
        <v>65</v>
      </c>
      <c r="C41" s="62"/>
      <c r="D41" s="62"/>
      <c r="E41" s="63">
        <f>E43</f>
        <v>7000</v>
      </c>
      <c r="F41" s="63">
        <f>F43</f>
        <v>0</v>
      </c>
      <c r="G41" s="64">
        <f>G43</f>
        <v>7000</v>
      </c>
      <c r="H41"/>
    </row>
    <row r="42" spans="1:8" ht="15">
      <c r="A42" s="27"/>
      <c r="B42" s="28" t="s">
        <v>66</v>
      </c>
      <c r="C42" s="29"/>
      <c r="D42" s="30" t="s">
        <v>67</v>
      </c>
      <c r="E42" s="31"/>
      <c r="F42" s="31"/>
      <c r="G42" s="32"/>
      <c r="H42"/>
    </row>
    <row r="43" spans="1:8" ht="15">
      <c r="A43" s="27"/>
      <c r="B43" s="29"/>
      <c r="C43" s="29"/>
      <c r="D43" s="30" t="s">
        <v>68</v>
      </c>
      <c r="E43" s="31">
        <f>E45</f>
        <v>7000</v>
      </c>
      <c r="F43" s="31">
        <f>F45</f>
        <v>0</v>
      </c>
      <c r="G43" s="32">
        <f>G45</f>
        <v>7000</v>
      </c>
      <c r="H43"/>
    </row>
    <row r="44" spans="1:8" ht="15">
      <c r="A44" s="42"/>
      <c r="B44" s="43"/>
      <c r="C44" s="53" t="s">
        <v>46</v>
      </c>
      <c r="D44" s="36" t="s">
        <v>47</v>
      </c>
      <c r="E44" s="31"/>
      <c r="F44" s="31"/>
      <c r="G44" s="32"/>
      <c r="H44"/>
    </row>
    <row r="45" spans="1:8" ht="15">
      <c r="A45" s="42"/>
      <c r="B45" s="43"/>
      <c r="C45" s="53"/>
      <c r="D45" s="36" t="s">
        <v>69</v>
      </c>
      <c r="E45" s="38">
        <v>7000</v>
      </c>
      <c r="F45" s="38">
        <v>0</v>
      </c>
      <c r="G45" s="39">
        <f>F45+E45</f>
        <v>7000</v>
      </c>
      <c r="H45"/>
    </row>
    <row r="46" spans="1:10" ht="15">
      <c r="A46" s="40" t="s">
        <v>70</v>
      </c>
      <c r="B46" s="24" t="s">
        <v>71</v>
      </c>
      <c r="C46" s="24"/>
      <c r="D46" s="24"/>
      <c r="E46" s="25">
        <f>E47</f>
        <v>50000</v>
      </c>
      <c r="F46" s="25">
        <f>F47</f>
        <v>0</v>
      </c>
      <c r="G46" s="26">
        <f>G47</f>
        <v>50000</v>
      </c>
      <c r="H46"/>
      <c r="I46"/>
      <c r="J46"/>
    </row>
    <row r="47" spans="1:10" ht="15">
      <c r="A47" s="27"/>
      <c r="B47" s="28" t="s">
        <v>72</v>
      </c>
      <c r="C47" s="29"/>
      <c r="D47" s="30" t="s">
        <v>73</v>
      </c>
      <c r="E47" s="31">
        <f>E48</f>
        <v>50000</v>
      </c>
      <c r="F47" s="31">
        <f>F48</f>
        <v>0</v>
      </c>
      <c r="G47" s="32">
        <f>G48</f>
        <v>50000</v>
      </c>
      <c r="H47"/>
      <c r="I47"/>
      <c r="J47"/>
    </row>
    <row r="48" spans="1:10" ht="15">
      <c r="A48" s="42"/>
      <c r="B48" s="43"/>
      <c r="C48" s="53" t="s">
        <v>74</v>
      </c>
      <c r="D48" s="36" t="s">
        <v>75</v>
      </c>
      <c r="E48" s="38">
        <v>50000</v>
      </c>
      <c r="F48" s="38">
        <v>0</v>
      </c>
      <c r="G48" s="39">
        <f>F48+E48</f>
        <v>50000</v>
      </c>
      <c r="H48"/>
      <c r="I48"/>
      <c r="J48"/>
    </row>
    <row r="49" spans="1:10" ht="15">
      <c r="A49" s="57" t="s">
        <v>76</v>
      </c>
      <c r="B49" s="58" t="s">
        <v>77</v>
      </c>
      <c r="C49" s="58"/>
      <c r="D49" s="58"/>
      <c r="E49" s="59"/>
      <c r="F49" s="59"/>
      <c r="G49" s="60"/>
      <c r="H49"/>
      <c r="I49"/>
      <c r="J49"/>
    </row>
    <row r="50" spans="1:10" ht="15">
      <c r="A50" s="65"/>
      <c r="B50" s="66" t="s">
        <v>78</v>
      </c>
      <c r="C50" s="66"/>
      <c r="D50" s="66"/>
      <c r="E50" s="67"/>
      <c r="F50" s="67"/>
      <c r="G50" s="68"/>
      <c r="H50"/>
      <c r="I50"/>
      <c r="J50"/>
    </row>
    <row r="51" spans="1:10" ht="15">
      <c r="A51" s="61"/>
      <c r="B51" s="62" t="s">
        <v>79</v>
      </c>
      <c r="C51" s="62"/>
      <c r="D51" s="62"/>
      <c r="E51" s="63">
        <f>E52+E83+E55+E65+E78</f>
        <v>33845531</v>
      </c>
      <c r="F51" s="63">
        <f>F52+F83+F55+F65+F78</f>
        <v>0</v>
      </c>
      <c r="G51" s="64">
        <f>G52+G83+G55+G65+G78</f>
        <v>33845531</v>
      </c>
      <c r="H51"/>
      <c r="I51"/>
      <c r="J51"/>
    </row>
    <row r="52" spans="1:10" ht="15">
      <c r="A52" s="27"/>
      <c r="B52" s="28" t="s">
        <v>80</v>
      </c>
      <c r="C52" s="29"/>
      <c r="D52" s="30" t="s">
        <v>81</v>
      </c>
      <c r="E52" s="31">
        <f>SUM(E53:E54)</f>
        <v>83500</v>
      </c>
      <c r="F52" s="31">
        <f>SUM(F53:F54)</f>
        <v>0</v>
      </c>
      <c r="G52" s="32">
        <f>SUM(G53:G54)</f>
        <v>83500</v>
      </c>
      <c r="H52"/>
      <c r="I52"/>
      <c r="J52"/>
    </row>
    <row r="53" spans="1:10" ht="15">
      <c r="A53" s="42"/>
      <c r="B53" s="43"/>
      <c r="C53" s="53" t="s">
        <v>82</v>
      </c>
      <c r="D53" s="36" t="s">
        <v>83</v>
      </c>
      <c r="E53" s="38">
        <v>80000</v>
      </c>
      <c r="F53" s="38">
        <v>0</v>
      </c>
      <c r="G53" s="39">
        <f>F53+E53</f>
        <v>80000</v>
      </c>
      <c r="H53"/>
      <c r="I53"/>
      <c r="J53"/>
    </row>
    <row r="54" spans="1:10" ht="15">
      <c r="A54" s="42"/>
      <c r="B54" s="43"/>
      <c r="C54" s="53" t="s">
        <v>38</v>
      </c>
      <c r="D54" s="36" t="s">
        <v>84</v>
      </c>
      <c r="E54" s="38">
        <v>3500</v>
      </c>
      <c r="F54" s="38">
        <v>0</v>
      </c>
      <c r="G54" s="39">
        <f>F54+E54</f>
        <v>3500</v>
      </c>
      <c r="H54"/>
      <c r="I54"/>
      <c r="J54"/>
    </row>
    <row r="55" spans="1:10" ht="15">
      <c r="A55" s="27"/>
      <c r="B55" s="28" t="s">
        <v>85</v>
      </c>
      <c r="C55" s="29"/>
      <c r="D55" s="30" t="s">
        <v>86</v>
      </c>
      <c r="E55" s="31">
        <f>SUM(E58:E64)</f>
        <v>8266000</v>
      </c>
      <c r="F55" s="31">
        <f>SUM(F58:F64)</f>
        <v>0</v>
      </c>
      <c r="G55" s="32">
        <f>SUM(G58:G64)</f>
        <v>8266000</v>
      </c>
      <c r="H55"/>
      <c r="I55"/>
      <c r="J55"/>
    </row>
    <row r="56" spans="1:10" ht="15">
      <c r="A56" s="27"/>
      <c r="B56" s="29"/>
      <c r="C56" s="29"/>
      <c r="D56" s="30" t="s">
        <v>87</v>
      </c>
      <c r="E56" s="31"/>
      <c r="F56" s="31"/>
      <c r="G56" s="32"/>
      <c r="H56"/>
      <c r="I56"/>
      <c r="J56"/>
    </row>
    <row r="57" spans="1:10" ht="15">
      <c r="A57" s="27"/>
      <c r="B57" s="29"/>
      <c r="C57" s="29"/>
      <c r="D57" s="30" t="s">
        <v>88</v>
      </c>
      <c r="E57" s="31"/>
      <c r="F57" s="31"/>
      <c r="G57" s="32"/>
      <c r="H57"/>
      <c r="I57"/>
      <c r="J57"/>
    </row>
    <row r="58" spans="1:10" ht="15">
      <c r="A58" s="42"/>
      <c r="B58" s="43"/>
      <c r="C58" s="53" t="s">
        <v>89</v>
      </c>
      <c r="D58" s="36" t="s">
        <v>90</v>
      </c>
      <c r="E58" s="38">
        <v>6500000</v>
      </c>
      <c r="F58" s="38">
        <v>0</v>
      </c>
      <c r="G58" s="39">
        <f>F58+E58</f>
        <v>6500000</v>
      </c>
      <c r="H58"/>
      <c r="I58"/>
      <c r="J58"/>
    </row>
    <row r="59" spans="1:10" ht="15">
      <c r="A59" s="42"/>
      <c r="B59" s="43"/>
      <c r="C59" s="53" t="s">
        <v>91</v>
      </c>
      <c r="D59" s="36" t="s">
        <v>92</v>
      </c>
      <c r="E59" s="38">
        <v>80000</v>
      </c>
      <c r="F59" s="38">
        <v>0</v>
      </c>
      <c r="G59" s="39">
        <f>F59+E59</f>
        <v>80000</v>
      </c>
      <c r="H59"/>
      <c r="I59"/>
      <c r="J59"/>
    </row>
    <row r="60" spans="1:9" ht="15">
      <c r="A60" s="42"/>
      <c r="B60" s="43"/>
      <c r="C60" s="53" t="s">
        <v>93</v>
      </c>
      <c r="D60" s="36" t="s">
        <v>94</v>
      </c>
      <c r="E60" s="38">
        <v>22000</v>
      </c>
      <c r="F60" s="38">
        <v>0</v>
      </c>
      <c r="G60" s="39">
        <f>F60+E60</f>
        <v>22000</v>
      </c>
      <c r="H60"/>
      <c r="I60"/>
    </row>
    <row r="61" spans="1:9" ht="15">
      <c r="A61" s="42"/>
      <c r="B61" s="43"/>
      <c r="C61" s="53" t="s">
        <v>95</v>
      </c>
      <c r="D61" s="36" t="s">
        <v>96</v>
      </c>
      <c r="E61" s="38">
        <v>300000</v>
      </c>
      <c r="F61" s="38">
        <v>0</v>
      </c>
      <c r="G61" s="39">
        <f>F61+E61</f>
        <v>300000</v>
      </c>
      <c r="H61"/>
      <c r="I61"/>
    </row>
    <row r="62" spans="1:9" ht="15">
      <c r="A62" s="42"/>
      <c r="B62" s="43"/>
      <c r="C62" s="53" t="s">
        <v>97</v>
      </c>
      <c r="D62" s="36" t="s">
        <v>98</v>
      </c>
      <c r="E62" s="38">
        <v>350000</v>
      </c>
      <c r="F62" s="38">
        <v>0</v>
      </c>
      <c r="G62" s="39">
        <f>F62+E62</f>
        <v>350000</v>
      </c>
      <c r="H62"/>
      <c r="I62"/>
    </row>
    <row r="63" spans="1:9" ht="15">
      <c r="A63" s="42"/>
      <c r="B63" s="43"/>
      <c r="C63" s="53" t="s">
        <v>38</v>
      </c>
      <c r="D63" s="36" t="s">
        <v>84</v>
      </c>
      <c r="E63" s="38">
        <v>14000</v>
      </c>
      <c r="F63" s="38">
        <v>0</v>
      </c>
      <c r="G63" s="39">
        <f>F63+E63</f>
        <v>14000</v>
      </c>
      <c r="H63"/>
      <c r="I63"/>
    </row>
    <row r="64" spans="1:9" ht="15">
      <c r="A64" s="42"/>
      <c r="B64" s="43"/>
      <c r="C64" s="43" t="s">
        <v>99</v>
      </c>
      <c r="D64" s="36" t="s">
        <v>100</v>
      </c>
      <c r="E64" s="38">
        <v>1000000</v>
      </c>
      <c r="F64" s="38">
        <v>0</v>
      </c>
      <c r="G64" s="39">
        <f>F64+E64</f>
        <v>1000000</v>
      </c>
      <c r="H64"/>
      <c r="I64"/>
    </row>
    <row r="65" spans="1:9" ht="15">
      <c r="A65" s="42"/>
      <c r="B65" s="69">
        <v>75616</v>
      </c>
      <c r="C65" s="29"/>
      <c r="D65" s="30" t="s">
        <v>101</v>
      </c>
      <c r="E65" s="31">
        <f>SUM(E68:E76)</f>
        <v>4702000</v>
      </c>
      <c r="F65" s="31">
        <f>SUM(F68:F76)</f>
        <v>0</v>
      </c>
      <c r="G65" s="32">
        <f>SUM(G68:G76)</f>
        <v>4702000</v>
      </c>
      <c r="H65"/>
      <c r="I65"/>
    </row>
    <row r="66" spans="1:9" ht="15">
      <c r="A66" s="42"/>
      <c r="B66" s="29"/>
      <c r="C66" s="29"/>
      <c r="D66" s="30" t="s">
        <v>102</v>
      </c>
      <c r="E66" s="31"/>
      <c r="F66" s="31"/>
      <c r="G66" s="32"/>
      <c r="H66"/>
      <c r="I66"/>
    </row>
    <row r="67" spans="1:9" ht="15">
      <c r="A67" s="42"/>
      <c r="B67" s="29"/>
      <c r="C67" s="29"/>
      <c r="D67" s="30" t="s">
        <v>103</v>
      </c>
      <c r="E67" s="31"/>
      <c r="F67" s="31"/>
      <c r="G67" s="32"/>
      <c r="H67"/>
      <c r="I67"/>
    </row>
    <row r="68" spans="1:9" ht="15">
      <c r="A68" s="42"/>
      <c r="B68" s="43"/>
      <c r="C68" s="53" t="s">
        <v>89</v>
      </c>
      <c r="D68" s="36" t="s">
        <v>90</v>
      </c>
      <c r="E68" s="38">
        <v>2230000</v>
      </c>
      <c r="F68" s="38">
        <v>0</v>
      </c>
      <c r="G68" s="39">
        <f>F68+E68</f>
        <v>2230000</v>
      </c>
      <c r="H68"/>
      <c r="I68"/>
    </row>
    <row r="69" spans="1:9" ht="15">
      <c r="A69" s="42"/>
      <c r="B69" s="43"/>
      <c r="C69" s="53" t="s">
        <v>91</v>
      </c>
      <c r="D69" s="36" t="s">
        <v>92</v>
      </c>
      <c r="E69" s="38">
        <v>1000000</v>
      </c>
      <c r="F69" s="38">
        <v>0</v>
      </c>
      <c r="G69" s="39">
        <f>F69+E69</f>
        <v>1000000</v>
      </c>
      <c r="H69"/>
      <c r="I69"/>
    </row>
    <row r="70" spans="1:9" ht="15">
      <c r="A70" s="42"/>
      <c r="B70" s="43"/>
      <c r="C70" s="53" t="s">
        <v>93</v>
      </c>
      <c r="D70" s="36" t="s">
        <v>94</v>
      </c>
      <c r="E70" s="38">
        <v>2000</v>
      </c>
      <c r="F70" s="38">
        <v>0</v>
      </c>
      <c r="G70" s="39">
        <f>F70+E70</f>
        <v>2000</v>
      </c>
      <c r="H70"/>
      <c r="I70"/>
    </row>
    <row r="71" spans="1:9" ht="15">
      <c r="A71" s="42"/>
      <c r="B71" s="43"/>
      <c r="C71" s="53" t="s">
        <v>95</v>
      </c>
      <c r="D71" s="36" t="s">
        <v>96</v>
      </c>
      <c r="E71" s="38">
        <v>400000</v>
      </c>
      <c r="F71" s="38">
        <v>0</v>
      </c>
      <c r="G71" s="39">
        <f>F71+E71</f>
        <v>400000</v>
      </c>
      <c r="H71"/>
      <c r="I71"/>
    </row>
    <row r="72" spans="1:9" ht="15">
      <c r="A72" s="42"/>
      <c r="B72" s="43"/>
      <c r="C72" s="53" t="s">
        <v>104</v>
      </c>
      <c r="D72" s="36" t="s">
        <v>105</v>
      </c>
      <c r="E72" s="38">
        <v>120000</v>
      </c>
      <c r="F72" s="38">
        <v>0</v>
      </c>
      <c r="G72" s="39">
        <f>F72+E72</f>
        <v>120000</v>
      </c>
      <c r="H72"/>
      <c r="I72"/>
    </row>
    <row r="73" spans="1:9" ht="15">
      <c r="A73" s="42"/>
      <c r="B73" s="43"/>
      <c r="C73" s="53" t="s">
        <v>106</v>
      </c>
      <c r="D73" s="36" t="s">
        <v>107</v>
      </c>
      <c r="E73" s="38">
        <v>220000</v>
      </c>
      <c r="F73" s="38">
        <v>0</v>
      </c>
      <c r="G73" s="39">
        <f>F73+E73</f>
        <v>220000</v>
      </c>
      <c r="H73"/>
      <c r="I73"/>
    </row>
    <row r="74" spans="1:9" ht="15">
      <c r="A74" s="42"/>
      <c r="B74" s="43"/>
      <c r="C74" s="53" t="s">
        <v>97</v>
      </c>
      <c r="D74" s="36" t="s">
        <v>98</v>
      </c>
      <c r="E74" s="38">
        <v>650000</v>
      </c>
      <c r="F74" s="38">
        <v>0</v>
      </c>
      <c r="G74" s="39">
        <f>F74+E74</f>
        <v>650000</v>
      </c>
      <c r="H74"/>
      <c r="I74"/>
    </row>
    <row r="75" spans="1:9" ht="15">
      <c r="A75" s="42"/>
      <c r="B75" s="43"/>
      <c r="C75" s="53" t="s">
        <v>54</v>
      </c>
      <c r="D75" s="36" t="s">
        <v>55</v>
      </c>
      <c r="E75" s="38">
        <v>10000</v>
      </c>
      <c r="F75" s="38">
        <v>0</v>
      </c>
      <c r="G75" s="39">
        <f>F75+E75</f>
        <v>10000</v>
      </c>
      <c r="H75"/>
      <c r="I75"/>
    </row>
    <row r="76" spans="1:9" ht="15">
      <c r="A76" s="42"/>
      <c r="B76" s="43"/>
      <c r="C76" s="53" t="s">
        <v>38</v>
      </c>
      <c r="D76" s="36" t="s">
        <v>84</v>
      </c>
      <c r="E76" s="38">
        <v>70000</v>
      </c>
      <c r="F76" s="38">
        <v>0</v>
      </c>
      <c r="G76" s="39">
        <f>F76+E76</f>
        <v>70000</v>
      </c>
      <c r="H76"/>
      <c r="I76"/>
    </row>
    <row r="77" spans="1:7" ht="15">
      <c r="A77" s="27"/>
      <c r="B77" s="28" t="s">
        <v>108</v>
      </c>
      <c r="C77" s="29"/>
      <c r="D77" s="30" t="s">
        <v>109</v>
      </c>
      <c r="E77" s="31"/>
      <c r="F77" s="31"/>
      <c r="G77" s="32"/>
    </row>
    <row r="78" spans="1:7" ht="15">
      <c r="A78" s="27"/>
      <c r="B78" s="29"/>
      <c r="C78" s="29"/>
      <c r="D78" s="30" t="s">
        <v>110</v>
      </c>
      <c r="E78" s="31">
        <f>SUM(E79:E81)</f>
        <v>2600000</v>
      </c>
      <c r="F78" s="31">
        <f>SUM(F79:F81)</f>
        <v>0</v>
      </c>
      <c r="G78" s="32">
        <f>SUM(G79:G81)</f>
        <v>2600000</v>
      </c>
    </row>
    <row r="79" spans="1:7" ht="15">
      <c r="A79" s="42"/>
      <c r="B79" s="43"/>
      <c r="C79" s="53" t="s">
        <v>111</v>
      </c>
      <c r="D79" s="36" t="s">
        <v>112</v>
      </c>
      <c r="E79" s="38">
        <v>1300000</v>
      </c>
      <c r="F79" s="38">
        <v>0</v>
      </c>
      <c r="G79" s="39">
        <f>F79+E79</f>
        <v>1300000</v>
      </c>
    </row>
    <row r="80" spans="1:7" ht="15">
      <c r="A80" s="42"/>
      <c r="B80" s="43"/>
      <c r="C80" s="53" t="s">
        <v>113</v>
      </c>
      <c r="D80" s="36" t="s">
        <v>114</v>
      </c>
      <c r="E80" s="38">
        <v>500000</v>
      </c>
      <c r="F80" s="38">
        <v>0</v>
      </c>
      <c r="G80" s="39">
        <f>F80+E80</f>
        <v>500000</v>
      </c>
    </row>
    <row r="81" spans="1:7" ht="15">
      <c r="A81" s="42"/>
      <c r="B81" s="43"/>
      <c r="C81" s="44" t="s">
        <v>115</v>
      </c>
      <c r="D81" s="36" t="s">
        <v>116</v>
      </c>
      <c r="E81" s="38">
        <v>800000</v>
      </c>
      <c r="F81" s="38">
        <v>0</v>
      </c>
      <c r="G81" s="39">
        <f>F81+E81</f>
        <v>800000</v>
      </c>
    </row>
    <row r="82" spans="1:7" ht="15">
      <c r="A82" s="42"/>
      <c r="B82" s="43"/>
      <c r="C82" s="46"/>
      <c r="D82" s="36" t="s">
        <v>117</v>
      </c>
      <c r="E82" s="31"/>
      <c r="F82" s="31"/>
      <c r="G82" s="32"/>
    </row>
    <row r="83" spans="1:7" ht="15">
      <c r="A83" s="27"/>
      <c r="B83" s="28" t="s">
        <v>118</v>
      </c>
      <c r="C83" s="29"/>
      <c r="D83" s="30" t="s">
        <v>119</v>
      </c>
      <c r="E83" s="31">
        <f>SUM(E84:E85)</f>
        <v>18194031</v>
      </c>
      <c r="F83" s="31">
        <f>SUM(F84:F85)</f>
        <v>0</v>
      </c>
      <c r="G83" s="32">
        <f>SUM(G84:G85)</f>
        <v>18194031</v>
      </c>
    </row>
    <row r="84" spans="1:7" ht="15">
      <c r="A84" s="42"/>
      <c r="B84" s="43"/>
      <c r="C84" s="53" t="s">
        <v>120</v>
      </c>
      <c r="D84" s="36" t="s">
        <v>121</v>
      </c>
      <c r="E84" s="38">
        <v>17444031</v>
      </c>
      <c r="F84" s="38">
        <v>0</v>
      </c>
      <c r="G84" s="39">
        <f>F84+E84</f>
        <v>17444031</v>
      </c>
    </row>
    <row r="85" spans="1:7" ht="15">
      <c r="A85" s="42"/>
      <c r="B85" s="43"/>
      <c r="C85" s="53" t="s">
        <v>122</v>
      </c>
      <c r="D85" s="36" t="s">
        <v>123</v>
      </c>
      <c r="E85" s="38">
        <v>750000</v>
      </c>
      <c r="F85" s="38">
        <v>0</v>
      </c>
      <c r="G85" s="39">
        <f>F85+E85</f>
        <v>750000</v>
      </c>
    </row>
    <row r="86" spans="1:7" ht="15">
      <c r="A86" s="40" t="s">
        <v>124</v>
      </c>
      <c r="B86" s="24" t="s">
        <v>125</v>
      </c>
      <c r="C86" s="24"/>
      <c r="D86" s="24"/>
      <c r="E86" s="25">
        <f>E87+E89+E91</f>
        <v>20154703</v>
      </c>
      <c r="F86" s="25">
        <f>F87+F89+F91</f>
        <v>0</v>
      </c>
      <c r="G86" s="26">
        <f>G87+G89+G91</f>
        <v>20154703</v>
      </c>
    </row>
    <row r="87" spans="1:7" ht="15">
      <c r="A87" s="27"/>
      <c r="B87" s="28" t="s">
        <v>126</v>
      </c>
      <c r="C87" s="29"/>
      <c r="D87" s="30" t="s">
        <v>127</v>
      </c>
      <c r="E87" s="31">
        <f>E88</f>
        <v>17313955</v>
      </c>
      <c r="F87" s="31">
        <f>F88</f>
        <v>0</v>
      </c>
      <c r="G87" s="32">
        <f>G88</f>
        <v>17313955</v>
      </c>
    </row>
    <row r="88" spans="1:7" ht="15">
      <c r="A88" s="42"/>
      <c r="B88" s="43"/>
      <c r="C88" s="53" t="s">
        <v>128</v>
      </c>
      <c r="D88" s="36" t="s">
        <v>129</v>
      </c>
      <c r="E88" s="38">
        <v>17313955</v>
      </c>
      <c r="F88" s="38">
        <v>0</v>
      </c>
      <c r="G88" s="39">
        <f>F88+E88</f>
        <v>17313955</v>
      </c>
    </row>
    <row r="89" spans="1:7" ht="15">
      <c r="A89" s="27"/>
      <c r="B89" s="28" t="s">
        <v>130</v>
      </c>
      <c r="C89" s="29"/>
      <c r="D89" s="30" t="s">
        <v>131</v>
      </c>
      <c r="E89" s="31">
        <f>E90</f>
        <v>1894317</v>
      </c>
      <c r="F89" s="31">
        <f>F90</f>
        <v>0</v>
      </c>
      <c r="G89" s="32">
        <f>G90</f>
        <v>1894317</v>
      </c>
    </row>
    <row r="90" spans="1:7" ht="15">
      <c r="A90" s="42"/>
      <c r="B90" s="43"/>
      <c r="C90" s="53" t="s">
        <v>128</v>
      </c>
      <c r="D90" s="36" t="s">
        <v>129</v>
      </c>
      <c r="E90" s="38">
        <v>1894317</v>
      </c>
      <c r="F90" s="38">
        <v>0</v>
      </c>
      <c r="G90" s="39">
        <f>F90+E90</f>
        <v>1894317</v>
      </c>
    </row>
    <row r="91" spans="1:12" ht="15">
      <c r="A91" s="27"/>
      <c r="B91" s="28" t="s">
        <v>132</v>
      </c>
      <c r="C91" s="29"/>
      <c r="D91" s="30" t="s">
        <v>133</v>
      </c>
      <c r="E91" s="31">
        <f>E92</f>
        <v>946431</v>
      </c>
      <c r="F91" s="31">
        <f>F92</f>
        <v>0</v>
      </c>
      <c r="G91" s="32">
        <f>G92</f>
        <v>946431</v>
      </c>
      <c r="J91"/>
      <c r="K91"/>
      <c r="L91"/>
    </row>
    <row r="92" spans="1:7" ht="15">
      <c r="A92" s="42"/>
      <c r="B92" s="43"/>
      <c r="C92" s="53" t="s">
        <v>128</v>
      </c>
      <c r="D92" s="36" t="s">
        <v>129</v>
      </c>
      <c r="E92" s="38">
        <v>946431</v>
      </c>
      <c r="F92" s="38">
        <v>0</v>
      </c>
      <c r="G92" s="39">
        <f>F92+E92</f>
        <v>946431</v>
      </c>
    </row>
    <row r="93" spans="1:7" ht="15">
      <c r="A93" s="40" t="s">
        <v>134</v>
      </c>
      <c r="B93" s="24" t="s">
        <v>135</v>
      </c>
      <c r="C93" s="24"/>
      <c r="D93" s="24"/>
      <c r="E93" s="25">
        <f>E94+E96</f>
        <v>16270</v>
      </c>
      <c r="F93" s="25">
        <f>F94+F96</f>
        <v>0</v>
      </c>
      <c r="G93" s="26">
        <f>G94+G96</f>
        <v>16270</v>
      </c>
    </row>
    <row r="94" spans="1:7" ht="15">
      <c r="A94" s="27"/>
      <c r="B94" s="28" t="s">
        <v>136</v>
      </c>
      <c r="C94" s="29"/>
      <c r="D94" s="30" t="s">
        <v>137</v>
      </c>
      <c r="E94" s="31">
        <f>E95</f>
        <v>8770</v>
      </c>
      <c r="F94" s="31">
        <f>F95</f>
        <v>0</v>
      </c>
      <c r="G94" s="32">
        <f>G95</f>
        <v>8770</v>
      </c>
    </row>
    <row r="95" spans="1:7" ht="15">
      <c r="A95" s="42"/>
      <c r="B95" s="43"/>
      <c r="C95" s="53" t="s">
        <v>58</v>
      </c>
      <c r="D95" s="36" t="s">
        <v>138</v>
      </c>
      <c r="E95" s="38">
        <v>8770</v>
      </c>
      <c r="F95" s="38">
        <v>0</v>
      </c>
      <c r="G95" s="39">
        <f>F95+E95</f>
        <v>8770</v>
      </c>
    </row>
    <row r="96" spans="1:7" ht="15">
      <c r="A96" s="27"/>
      <c r="B96" s="28" t="s">
        <v>139</v>
      </c>
      <c r="C96" s="29"/>
      <c r="D96" s="30" t="s">
        <v>140</v>
      </c>
      <c r="E96" s="31">
        <f>E97</f>
        <v>7500</v>
      </c>
      <c r="F96" s="31">
        <f>F97</f>
        <v>0</v>
      </c>
      <c r="G96" s="32">
        <f>G97</f>
        <v>7500</v>
      </c>
    </row>
    <row r="97" spans="1:7" ht="15" customHeight="1">
      <c r="A97" s="42"/>
      <c r="B97" s="43"/>
      <c r="C97" s="43" t="s">
        <v>58</v>
      </c>
      <c r="D97" s="36" t="s">
        <v>138</v>
      </c>
      <c r="E97" s="38">
        <v>7500</v>
      </c>
      <c r="F97" s="38">
        <v>0</v>
      </c>
      <c r="G97" s="39">
        <f>F97+E97</f>
        <v>7500</v>
      </c>
    </row>
    <row r="98" spans="1:7" ht="12.75" customHeight="1" hidden="1">
      <c r="A98" s="70">
        <v>851</v>
      </c>
      <c r="B98" s="71" t="s">
        <v>141</v>
      </c>
      <c r="C98" s="71"/>
      <c r="D98" s="71"/>
      <c r="E98" s="49"/>
      <c r="F98" s="49"/>
      <c r="G98" s="50"/>
    </row>
    <row r="99" spans="1:7" ht="12.75" hidden="1">
      <c r="A99" s="42"/>
      <c r="B99" s="29">
        <v>85154</v>
      </c>
      <c r="C99" s="29"/>
      <c r="D99" s="51" t="s">
        <v>142</v>
      </c>
      <c r="E99" s="31"/>
      <c r="F99" s="31"/>
      <c r="G99" s="32"/>
    </row>
    <row r="100" spans="1:7" ht="12.75" hidden="1">
      <c r="A100" s="42"/>
      <c r="B100" s="43"/>
      <c r="C100" s="43" t="s">
        <v>36</v>
      </c>
      <c r="D100" s="36" t="s">
        <v>37</v>
      </c>
      <c r="E100" s="31"/>
      <c r="F100" s="31"/>
      <c r="G100" s="32"/>
    </row>
    <row r="101" spans="1:7" ht="15">
      <c r="A101" s="40" t="s">
        <v>143</v>
      </c>
      <c r="B101" s="24" t="s">
        <v>144</v>
      </c>
      <c r="C101" s="24"/>
      <c r="D101" s="24"/>
      <c r="E101" s="25">
        <f>E103+E107+E110+E115+E119+E123</f>
        <v>12675300</v>
      </c>
      <c r="F101" s="25">
        <f>F103+F107+F110+F115+F119+F123</f>
        <v>1496800</v>
      </c>
      <c r="G101" s="26">
        <f>G103+G107+G110+G115+G119+G123</f>
        <v>14172100</v>
      </c>
    </row>
    <row r="102" spans="1:7" ht="15">
      <c r="A102" s="27"/>
      <c r="B102" s="28" t="s">
        <v>145</v>
      </c>
      <c r="C102" s="29"/>
      <c r="D102" s="30" t="s">
        <v>146</v>
      </c>
      <c r="E102" s="31"/>
      <c r="F102" s="31"/>
      <c r="G102" s="32"/>
    </row>
    <row r="103" spans="1:7" ht="15">
      <c r="A103" s="27"/>
      <c r="B103" s="29"/>
      <c r="C103" s="29"/>
      <c r="D103" s="30" t="s">
        <v>147</v>
      </c>
      <c r="E103" s="31">
        <f>E105</f>
        <v>11026500</v>
      </c>
      <c r="F103" s="31">
        <f>F105</f>
        <v>1540900</v>
      </c>
      <c r="G103" s="32">
        <f>G105</f>
        <v>12567400</v>
      </c>
    </row>
    <row r="104" spans="1:7" ht="15">
      <c r="A104" s="42"/>
      <c r="B104" s="43"/>
      <c r="C104" s="53" t="s">
        <v>46</v>
      </c>
      <c r="D104" s="36" t="s">
        <v>47</v>
      </c>
      <c r="E104" s="31"/>
      <c r="F104" s="31"/>
      <c r="G104" s="32"/>
    </row>
    <row r="105" spans="1:7" ht="15">
      <c r="A105" s="42"/>
      <c r="B105" s="43"/>
      <c r="C105" s="53"/>
      <c r="D105" s="45" t="s">
        <v>48</v>
      </c>
      <c r="E105" s="38">
        <v>11026500</v>
      </c>
      <c r="F105" s="38">
        <v>1540900</v>
      </c>
      <c r="G105" s="39">
        <f>F105+E105</f>
        <v>12567400</v>
      </c>
    </row>
    <row r="106" spans="1:7" ht="15">
      <c r="A106" s="27"/>
      <c r="B106" s="28" t="s">
        <v>148</v>
      </c>
      <c r="C106" s="29"/>
      <c r="D106" s="30" t="s">
        <v>149</v>
      </c>
      <c r="E106" s="31"/>
      <c r="F106" s="31"/>
      <c r="G106" s="32"/>
    </row>
    <row r="107" spans="1:7" ht="15">
      <c r="A107" s="27"/>
      <c r="B107" s="29"/>
      <c r="C107" s="29"/>
      <c r="D107" s="30" t="s">
        <v>150</v>
      </c>
      <c r="E107" s="31">
        <f>E109</f>
        <v>76500</v>
      </c>
      <c r="F107" s="31">
        <f>F109</f>
        <v>2300</v>
      </c>
      <c r="G107" s="32">
        <f>G109</f>
        <v>78800</v>
      </c>
    </row>
    <row r="108" spans="1:7" ht="15">
      <c r="A108" s="42"/>
      <c r="B108" s="43"/>
      <c r="C108" s="53" t="s">
        <v>46</v>
      </c>
      <c r="D108" s="36" t="s">
        <v>47</v>
      </c>
      <c r="E108" s="31"/>
      <c r="F108" s="31"/>
      <c r="G108" s="32"/>
    </row>
    <row r="109" spans="1:7" ht="15">
      <c r="A109" s="42"/>
      <c r="B109" s="43"/>
      <c r="C109" s="43"/>
      <c r="D109" s="45" t="s">
        <v>48</v>
      </c>
      <c r="E109" s="38">
        <v>76500</v>
      </c>
      <c r="F109" s="38">
        <v>2300</v>
      </c>
      <c r="G109" s="39">
        <f>F109+E109</f>
        <v>78800</v>
      </c>
    </row>
    <row r="110" spans="1:7" ht="15">
      <c r="A110" s="27"/>
      <c r="B110" s="28" t="s">
        <v>151</v>
      </c>
      <c r="C110" s="29"/>
      <c r="D110" s="30" t="s">
        <v>152</v>
      </c>
      <c r="E110" s="31">
        <f>E112+E114</f>
        <v>812600</v>
      </c>
      <c r="F110" s="31">
        <f>F112+F114</f>
        <v>-46400</v>
      </c>
      <c r="G110" s="32">
        <f>G112+G114</f>
        <v>766200</v>
      </c>
    </row>
    <row r="111" spans="1:7" ht="15">
      <c r="A111" s="42"/>
      <c r="B111" s="43"/>
      <c r="C111" s="53" t="s">
        <v>46</v>
      </c>
      <c r="D111" s="36" t="s">
        <v>47</v>
      </c>
      <c r="E111" s="31"/>
      <c r="F111" s="31"/>
      <c r="G111" s="32"/>
    </row>
    <row r="112" spans="1:7" ht="15">
      <c r="A112" s="42"/>
      <c r="B112" s="43"/>
      <c r="C112" s="43"/>
      <c r="D112" s="45" t="s">
        <v>48</v>
      </c>
      <c r="E112" s="38">
        <v>256200</v>
      </c>
      <c r="F112" s="38">
        <v>2000</v>
      </c>
      <c r="G112" s="39">
        <f>F112+E112</f>
        <v>258200</v>
      </c>
    </row>
    <row r="113" spans="1:7" ht="15">
      <c r="A113" s="42"/>
      <c r="B113" s="43"/>
      <c r="C113" s="53" t="s">
        <v>153</v>
      </c>
      <c r="D113" s="36" t="s">
        <v>154</v>
      </c>
      <c r="E113" s="38"/>
      <c r="F113" s="38"/>
      <c r="G113" s="39"/>
    </row>
    <row r="114" spans="1:7" ht="15">
      <c r="A114" s="42"/>
      <c r="B114" s="43"/>
      <c r="C114" s="43"/>
      <c r="D114" s="36" t="s">
        <v>155</v>
      </c>
      <c r="E114" s="38">
        <v>556400</v>
      </c>
      <c r="F114" s="38">
        <v>-48400</v>
      </c>
      <c r="G114" s="39">
        <f>F114+E114</f>
        <v>508000</v>
      </c>
    </row>
    <row r="115" spans="1:7" ht="15">
      <c r="A115" s="27"/>
      <c r="B115" s="28" t="s">
        <v>156</v>
      </c>
      <c r="C115" s="29"/>
      <c r="D115" s="30" t="s">
        <v>157</v>
      </c>
      <c r="E115" s="31">
        <f>E117+E118</f>
        <v>447000</v>
      </c>
      <c r="F115" s="31">
        <f>F117+F118</f>
        <v>0</v>
      </c>
      <c r="G115" s="32">
        <f>G117+G118</f>
        <v>447000</v>
      </c>
    </row>
    <row r="116" spans="1:7" ht="15">
      <c r="A116" s="42"/>
      <c r="B116" s="43"/>
      <c r="C116" s="53" t="s">
        <v>153</v>
      </c>
      <c r="D116" s="36" t="s">
        <v>154</v>
      </c>
      <c r="E116" s="31"/>
      <c r="F116" s="31"/>
      <c r="G116" s="32"/>
    </row>
    <row r="117" spans="1:7" ht="15">
      <c r="A117" s="42"/>
      <c r="B117" s="43"/>
      <c r="C117" s="43"/>
      <c r="D117" s="36" t="s">
        <v>155</v>
      </c>
      <c r="E117" s="38">
        <v>430000</v>
      </c>
      <c r="F117" s="38"/>
      <c r="G117" s="39">
        <f>F117+E117</f>
        <v>430000</v>
      </c>
    </row>
    <row r="118" spans="1:7" ht="15">
      <c r="A118" s="42"/>
      <c r="B118" s="43"/>
      <c r="C118" s="43" t="s">
        <v>56</v>
      </c>
      <c r="D118" s="36" t="s">
        <v>57</v>
      </c>
      <c r="E118" s="38">
        <v>17000</v>
      </c>
      <c r="F118" s="38"/>
      <c r="G118" s="39">
        <f>F118+E118</f>
        <v>17000</v>
      </c>
    </row>
    <row r="119" spans="1:7" ht="15">
      <c r="A119" s="27"/>
      <c r="B119" s="28" t="s">
        <v>158</v>
      </c>
      <c r="C119" s="29"/>
      <c r="D119" s="30" t="s">
        <v>159</v>
      </c>
      <c r="E119" s="31">
        <f>E120+E122</f>
        <v>211000</v>
      </c>
      <c r="F119" s="31">
        <f>F120+F122</f>
        <v>0</v>
      </c>
      <c r="G119" s="32">
        <f>G120+G122</f>
        <v>211000</v>
      </c>
    </row>
    <row r="120" spans="1:7" ht="15">
      <c r="A120" s="42"/>
      <c r="B120" s="43"/>
      <c r="C120" s="53" t="s">
        <v>56</v>
      </c>
      <c r="D120" s="36" t="s">
        <v>57</v>
      </c>
      <c r="E120" s="38">
        <v>50000</v>
      </c>
      <c r="F120" s="38"/>
      <c r="G120" s="39">
        <f>F120+E120</f>
        <v>50000</v>
      </c>
    </row>
    <row r="121" spans="1:7" ht="15">
      <c r="A121" s="42"/>
      <c r="B121" s="43"/>
      <c r="C121" s="53" t="s">
        <v>46</v>
      </c>
      <c r="D121" s="36" t="s">
        <v>47</v>
      </c>
      <c r="E121" s="38"/>
      <c r="F121" s="38"/>
      <c r="G121" s="39"/>
    </row>
    <row r="122" spans="1:7" ht="15">
      <c r="A122" s="42"/>
      <c r="B122" s="43"/>
      <c r="C122" s="43"/>
      <c r="D122" s="45" t="s">
        <v>48</v>
      </c>
      <c r="E122" s="38">
        <v>161000</v>
      </c>
      <c r="F122" s="38"/>
      <c r="G122" s="39">
        <f>F122+E122</f>
        <v>161000</v>
      </c>
    </row>
    <row r="123" spans="1:7" ht="15">
      <c r="A123" s="42"/>
      <c r="B123" s="41">
        <v>85295</v>
      </c>
      <c r="C123" s="43"/>
      <c r="D123" s="51" t="s">
        <v>160</v>
      </c>
      <c r="E123" s="56">
        <f>SUM(E124:E136)</f>
        <v>101700</v>
      </c>
      <c r="F123" s="56">
        <f>SUM(F124:F136)</f>
        <v>0</v>
      </c>
      <c r="G123" s="72">
        <f>SUM(G124:G136)</f>
        <v>101700</v>
      </c>
    </row>
    <row r="124" spans="1:7" ht="15">
      <c r="A124" s="42"/>
      <c r="B124" s="43"/>
      <c r="C124" s="43" t="s">
        <v>153</v>
      </c>
      <c r="D124" s="36" t="s">
        <v>161</v>
      </c>
      <c r="E124" s="31"/>
      <c r="F124" s="31"/>
      <c r="G124" s="32"/>
    </row>
    <row r="125" spans="1:7" ht="15" customHeight="1">
      <c r="A125" s="42"/>
      <c r="B125" s="43"/>
      <c r="C125" s="43"/>
      <c r="D125" s="36" t="s">
        <v>162</v>
      </c>
      <c r="E125" s="38">
        <v>101700</v>
      </c>
      <c r="F125" s="38"/>
      <c r="G125" s="39">
        <f>F125+E125</f>
        <v>101700</v>
      </c>
    </row>
    <row r="126" spans="1:7" ht="12.75" hidden="1">
      <c r="A126" s="70">
        <v>853</v>
      </c>
      <c r="B126" s="71" t="s">
        <v>163</v>
      </c>
      <c r="C126" s="71"/>
      <c r="D126" s="71"/>
      <c r="E126" s="49"/>
      <c r="F126" s="49"/>
      <c r="G126" s="50"/>
    </row>
    <row r="127" spans="1:7" ht="12.75" hidden="1">
      <c r="A127" s="73"/>
      <c r="B127" s="74">
        <v>85395</v>
      </c>
      <c r="C127" s="53"/>
      <c r="D127" s="75" t="s">
        <v>164</v>
      </c>
      <c r="E127" s="31"/>
      <c r="F127" s="31"/>
      <c r="G127" s="32"/>
    </row>
    <row r="128" spans="1:7" ht="12.75" hidden="1">
      <c r="A128" s="73"/>
      <c r="B128" s="53"/>
      <c r="C128" s="53" t="s">
        <v>17</v>
      </c>
      <c r="D128" s="36" t="s">
        <v>18</v>
      </c>
      <c r="E128" s="31"/>
      <c r="F128" s="31"/>
      <c r="G128" s="32"/>
    </row>
    <row r="129" spans="1:7" ht="12.75" hidden="1">
      <c r="A129" s="73"/>
      <c r="B129" s="53"/>
      <c r="C129" s="53"/>
      <c r="D129" s="36" t="s">
        <v>165</v>
      </c>
      <c r="E129" s="31"/>
      <c r="F129" s="31"/>
      <c r="G129" s="32"/>
    </row>
    <row r="130" spans="1:7" ht="12.75" hidden="1">
      <c r="A130" s="73"/>
      <c r="B130" s="53"/>
      <c r="C130" s="53"/>
      <c r="D130" s="36" t="s">
        <v>166</v>
      </c>
      <c r="E130" s="31"/>
      <c r="F130" s="31"/>
      <c r="G130" s="32"/>
    </row>
    <row r="131" spans="1:7" ht="12.75" hidden="1">
      <c r="A131" s="70">
        <v>854</v>
      </c>
      <c r="B131" s="71" t="s">
        <v>167</v>
      </c>
      <c r="C131" s="71"/>
      <c r="D131" s="71"/>
      <c r="E131" s="49"/>
      <c r="F131" s="49"/>
      <c r="G131" s="50"/>
    </row>
    <row r="132" spans="1:7" ht="12.75" hidden="1">
      <c r="A132" s="73"/>
      <c r="B132" s="74">
        <v>85415</v>
      </c>
      <c r="C132" s="53"/>
      <c r="D132" s="75" t="s">
        <v>168</v>
      </c>
      <c r="E132" s="31"/>
      <c r="F132" s="31"/>
      <c r="G132" s="32"/>
    </row>
    <row r="133" spans="1:7" ht="12.75" hidden="1">
      <c r="A133" s="73"/>
      <c r="B133" s="53"/>
      <c r="C133" s="53" t="s">
        <v>169</v>
      </c>
      <c r="D133" s="36" t="s">
        <v>161</v>
      </c>
      <c r="E133" s="31"/>
      <c r="F133" s="31"/>
      <c r="G133" s="32"/>
    </row>
    <row r="134" spans="1:7" ht="12.75" hidden="1">
      <c r="A134" s="73"/>
      <c r="B134" s="53"/>
      <c r="C134" s="53"/>
      <c r="D134" s="36" t="s">
        <v>162</v>
      </c>
      <c r="E134" s="31"/>
      <c r="F134" s="31"/>
      <c r="G134" s="32"/>
    </row>
    <row r="135" spans="1:7" ht="15">
      <c r="A135" s="73"/>
      <c r="B135" s="53"/>
      <c r="C135" s="53" t="s">
        <v>170</v>
      </c>
      <c r="D135" s="36" t="s">
        <v>171</v>
      </c>
      <c r="E135" s="31"/>
      <c r="F135" s="31"/>
      <c r="G135" s="32"/>
    </row>
    <row r="136" spans="1:7" ht="15">
      <c r="A136" s="73"/>
      <c r="B136" s="53"/>
      <c r="C136" s="53"/>
      <c r="D136" s="36" t="s">
        <v>172</v>
      </c>
      <c r="E136" s="38">
        <v>0</v>
      </c>
      <c r="F136" s="38"/>
      <c r="G136" s="39">
        <v>0</v>
      </c>
    </row>
    <row r="137" spans="1:7" ht="15">
      <c r="A137" s="23" t="s">
        <v>173</v>
      </c>
      <c r="B137" s="24" t="s">
        <v>174</v>
      </c>
      <c r="C137" s="24"/>
      <c r="D137" s="24"/>
      <c r="E137" s="25">
        <f>E138+E140+E147+E144</f>
        <v>203160</v>
      </c>
      <c r="F137" s="25">
        <f>F138+F140+F147+F144</f>
        <v>0</v>
      </c>
      <c r="G137" s="26">
        <f>G138+G140+G147+G144</f>
        <v>203160</v>
      </c>
    </row>
    <row r="138" spans="1:7" ht="15">
      <c r="A138" s="76"/>
      <c r="B138" s="69">
        <v>90001</v>
      </c>
      <c r="C138" s="29"/>
      <c r="D138" s="77" t="s">
        <v>175</v>
      </c>
      <c r="E138" s="31">
        <f>E139</f>
        <v>100000</v>
      </c>
      <c r="F138" s="31">
        <f>F139</f>
        <v>0</v>
      </c>
      <c r="G138" s="32">
        <f>G139</f>
        <v>100000</v>
      </c>
    </row>
    <row r="139" spans="1:7" ht="24" customHeight="1">
      <c r="A139" s="78"/>
      <c r="B139" s="79"/>
      <c r="C139" s="34" t="s">
        <v>176</v>
      </c>
      <c r="D139" s="80" t="s">
        <v>177</v>
      </c>
      <c r="E139" s="38">
        <v>100000</v>
      </c>
      <c r="F139" s="38">
        <v>0</v>
      </c>
      <c r="G139" s="39">
        <f>F139+E139</f>
        <v>100000</v>
      </c>
    </row>
    <row r="140" spans="1:7" ht="15">
      <c r="A140" s="27"/>
      <c r="B140" s="28" t="s">
        <v>178</v>
      </c>
      <c r="C140" s="29"/>
      <c r="D140" s="31" t="s">
        <v>179</v>
      </c>
      <c r="E140" s="31">
        <f>E142+E143</f>
        <v>43160</v>
      </c>
      <c r="F140" s="31">
        <f>F142+F143</f>
        <v>0</v>
      </c>
      <c r="G140" s="32">
        <f>G142+G143</f>
        <v>43160</v>
      </c>
    </row>
    <row r="141" spans="1:7" ht="15">
      <c r="A141" s="42"/>
      <c r="B141" s="43"/>
      <c r="C141" s="53" t="s">
        <v>180</v>
      </c>
      <c r="D141" s="54" t="s">
        <v>181</v>
      </c>
      <c r="E141" s="31"/>
      <c r="F141" s="31"/>
      <c r="G141" s="32"/>
    </row>
    <row r="142" spans="1:7" ht="15">
      <c r="A142" s="42"/>
      <c r="B142" s="43"/>
      <c r="C142" s="53"/>
      <c r="D142" s="54" t="s">
        <v>182</v>
      </c>
      <c r="E142" s="38">
        <v>39160</v>
      </c>
      <c r="F142" s="38">
        <v>0</v>
      </c>
      <c r="G142" s="39">
        <f>F142+E142</f>
        <v>39160</v>
      </c>
    </row>
    <row r="143" spans="1:7" ht="15">
      <c r="A143" s="42"/>
      <c r="B143" s="43"/>
      <c r="C143" s="53" t="s">
        <v>183</v>
      </c>
      <c r="D143" s="54" t="s">
        <v>184</v>
      </c>
      <c r="E143" s="38">
        <v>4000</v>
      </c>
      <c r="F143" s="38">
        <v>0</v>
      </c>
      <c r="G143" s="39">
        <f>F143+E143</f>
        <v>4000</v>
      </c>
    </row>
    <row r="144" spans="1:7" ht="15">
      <c r="A144" s="42"/>
      <c r="B144" s="41">
        <v>90015</v>
      </c>
      <c r="C144" s="53"/>
      <c r="D144" s="56" t="s">
        <v>185</v>
      </c>
      <c r="E144" s="31">
        <f>E146</f>
        <v>40000</v>
      </c>
      <c r="F144" s="31">
        <f>F146</f>
        <v>0</v>
      </c>
      <c r="G144" s="32">
        <f>G146</f>
        <v>40000</v>
      </c>
    </row>
    <row r="145" spans="1:7" ht="15">
      <c r="A145" s="42"/>
      <c r="B145" s="43"/>
      <c r="C145" s="53" t="s">
        <v>186</v>
      </c>
      <c r="D145" s="54" t="s">
        <v>187</v>
      </c>
      <c r="E145" s="38"/>
      <c r="F145" s="38"/>
      <c r="G145" s="39"/>
    </row>
    <row r="146" spans="1:7" ht="15">
      <c r="A146" s="42"/>
      <c r="B146" s="43"/>
      <c r="C146" s="53"/>
      <c r="D146" s="54" t="s">
        <v>188</v>
      </c>
      <c r="E146" s="38">
        <v>40000</v>
      </c>
      <c r="F146" s="38">
        <f>F1442</f>
        <v>0</v>
      </c>
      <c r="G146" s="39">
        <f>F146+E146</f>
        <v>40000</v>
      </c>
    </row>
    <row r="147" spans="1:7" ht="15">
      <c r="A147" s="42"/>
      <c r="B147" s="41">
        <v>90095</v>
      </c>
      <c r="C147" s="28"/>
      <c r="D147" s="56" t="s">
        <v>160</v>
      </c>
      <c r="E147" s="31">
        <f>E148</f>
        <v>20000</v>
      </c>
      <c r="F147" s="31">
        <v>0</v>
      </c>
      <c r="G147" s="32">
        <f>G148</f>
        <v>20000</v>
      </c>
    </row>
    <row r="148" spans="1:7" ht="15">
      <c r="A148" s="42"/>
      <c r="B148" s="43"/>
      <c r="C148" s="53" t="s">
        <v>56</v>
      </c>
      <c r="D148" s="36" t="s">
        <v>57</v>
      </c>
      <c r="E148" s="38">
        <v>20000</v>
      </c>
      <c r="F148" s="38">
        <v>0</v>
      </c>
      <c r="G148" s="39">
        <f>F148+E148</f>
        <v>20000</v>
      </c>
    </row>
    <row r="149" spans="1:7" ht="15">
      <c r="A149" s="40" t="s">
        <v>189</v>
      </c>
      <c r="B149" s="24" t="s">
        <v>190</v>
      </c>
      <c r="C149" s="24"/>
      <c r="D149" s="24"/>
      <c r="E149" s="25">
        <f>E150</f>
        <v>45000</v>
      </c>
      <c r="F149" s="25">
        <f>F150</f>
        <v>0</v>
      </c>
      <c r="G149" s="26">
        <f>G150</f>
        <v>45000</v>
      </c>
    </row>
    <row r="150" spans="1:7" ht="15">
      <c r="A150" s="81"/>
      <c r="B150" s="82" t="s">
        <v>191</v>
      </c>
      <c r="C150" s="83"/>
      <c r="D150" s="52" t="s">
        <v>192</v>
      </c>
      <c r="E150" s="52">
        <f>E153</f>
        <v>45000</v>
      </c>
      <c r="F150" s="52">
        <f>F153</f>
        <v>0</v>
      </c>
      <c r="G150" s="84">
        <f>G153</f>
        <v>45000</v>
      </c>
    </row>
    <row r="151" spans="1:7" ht="15">
      <c r="A151" s="33"/>
      <c r="B151" s="85"/>
      <c r="C151" s="85" t="s">
        <v>17</v>
      </c>
      <c r="D151" s="54" t="s">
        <v>18</v>
      </c>
      <c r="E151" s="31"/>
      <c r="F151" s="31"/>
      <c r="G151" s="32"/>
    </row>
    <row r="152" spans="1:7" ht="15">
      <c r="A152" s="33"/>
      <c r="B152" s="85"/>
      <c r="C152" s="34"/>
      <c r="D152" s="54" t="s">
        <v>19</v>
      </c>
      <c r="E152" s="31"/>
      <c r="F152" s="31"/>
      <c r="G152" s="32"/>
    </row>
    <row r="153" spans="1:7" ht="15" customHeight="1">
      <c r="A153" s="33"/>
      <c r="B153" s="85"/>
      <c r="C153" s="34"/>
      <c r="D153" s="54" t="s">
        <v>193</v>
      </c>
      <c r="E153" s="38">
        <v>45000</v>
      </c>
      <c r="F153" s="38">
        <v>0</v>
      </c>
      <c r="G153" s="39">
        <f>F153+E153</f>
        <v>45000</v>
      </c>
    </row>
    <row r="154" spans="1:7" ht="12.75" customHeight="1" hidden="1">
      <c r="A154" s="86" t="s">
        <v>194</v>
      </c>
      <c r="B154" s="87" t="s">
        <v>195</v>
      </c>
      <c r="C154" s="87"/>
      <c r="D154" s="87"/>
      <c r="E154" s="49"/>
      <c r="F154" s="49"/>
      <c r="G154" s="50"/>
    </row>
    <row r="155" spans="1:7" ht="12.75" hidden="1">
      <c r="A155" s="27"/>
      <c r="B155" s="28" t="s">
        <v>196</v>
      </c>
      <c r="C155" s="28"/>
      <c r="D155" s="31" t="s">
        <v>197</v>
      </c>
      <c r="E155" s="31"/>
      <c r="F155" s="31"/>
      <c r="G155" s="32"/>
    </row>
    <row r="156" spans="1:7" ht="12.75" hidden="1">
      <c r="A156" s="27"/>
      <c r="B156" s="28"/>
      <c r="C156" s="53" t="s">
        <v>27</v>
      </c>
      <c r="D156" s="38" t="s">
        <v>198</v>
      </c>
      <c r="E156" s="31"/>
      <c r="F156" s="31"/>
      <c r="G156" s="32"/>
    </row>
    <row r="157" spans="1:7" ht="12.75" hidden="1">
      <c r="A157" s="27"/>
      <c r="B157" s="28"/>
      <c r="C157" s="28"/>
      <c r="D157" s="38" t="s">
        <v>199</v>
      </c>
      <c r="E157" s="31"/>
      <c r="F157" s="31"/>
      <c r="G157" s="32"/>
    </row>
    <row r="158" spans="1:7" ht="12.75" hidden="1">
      <c r="A158" s="27"/>
      <c r="B158" s="28"/>
      <c r="C158" s="28"/>
      <c r="D158" s="38" t="s">
        <v>200</v>
      </c>
      <c r="E158" s="31"/>
      <c r="F158" s="31"/>
      <c r="G158" s="32"/>
    </row>
    <row r="159" spans="1:7" ht="12.75" hidden="1">
      <c r="A159" s="42"/>
      <c r="B159" s="53"/>
      <c r="C159" s="53" t="s">
        <v>56</v>
      </c>
      <c r="D159" s="54" t="s">
        <v>57</v>
      </c>
      <c r="E159" s="31"/>
      <c r="F159" s="31"/>
      <c r="G159" s="32"/>
    </row>
    <row r="160" spans="1:7" ht="12.75" hidden="1">
      <c r="A160" s="42"/>
      <c r="B160" s="53"/>
      <c r="C160" s="53" t="s">
        <v>58</v>
      </c>
      <c r="D160" s="54" t="s">
        <v>138</v>
      </c>
      <c r="E160" s="31"/>
      <c r="F160" s="31"/>
      <c r="G160" s="32"/>
    </row>
    <row r="161" spans="1:7" ht="12.75" hidden="1">
      <c r="A161" s="42"/>
      <c r="B161" s="28">
        <v>92695</v>
      </c>
      <c r="C161" s="53"/>
      <c r="D161" s="88" t="s">
        <v>60</v>
      </c>
      <c r="E161" s="31"/>
      <c r="F161" s="31"/>
      <c r="G161" s="32"/>
    </row>
    <row r="162" spans="1:7" ht="12.75" hidden="1">
      <c r="A162" s="42"/>
      <c r="B162" s="53"/>
      <c r="C162" s="53" t="s">
        <v>56</v>
      </c>
      <c r="D162" s="89" t="s">
        <v>57</v>
      </c>
      <c r="E162" s="31"/>
      <c r="F162" s="31"/>
      <c r="G162" s="32"/>
    </row>
    <row r="163" spans="1:7" ht="12.75" customHeight="1" hidden="1">
      <c r="A163" s="90"/>
      <c r="B163" s="91"/>
      <c r="C163" s="91" t="s">
        <v>36</v>
      </c>
      <c r="D163" s="92" t="s">
        <v>37</v>
      </c>
      <c r="E163" s="31"/>
      <c r="F163" s="31"/>
      <c r="G163" s="32"/>
    </row>
    <row r="164" spans="1:7" ht="16.5" customHeight="1">
      <c r="A164" s="40">
        <v>926</v>
      </c>
      <c r="B164" s="93" t="s">
        <v>195</v>
      </c>
      <c r="C164" s="93"/>
      <c r="D164" s="93"/>
      <c r="E164" s="25">
        <f>E165</f>
        <v>4000</v>
      </c>
      <c r="F164" s="25">
        <f>F165</f>
        <v>0</v>
      </c>
      <c r="G164" s="26">
        <f>G165</f>
        <v>4000</v>
      </c>
    </row>
    <row r="165" spans="1:7" ht="15.75" customHeight="1">
      <c r="A165" s="42"/>
      <c r="B165" s="94">
        <v>92601</v>
      </c>
      <c r="C165" s="53"/>
      <c r="D165" s="75" t="s">
        <v>197</v>
      </c>
      <c r="E165" s="31">
        <f>E166</f>
        <v>4000</v>
      </c>
      <c r="F165" s="31">
        <f>F166</f>
        <v>0</v>
      </c>
      <c r="G165" s="32">
        <f>G166</f>
        <v>4000</v>
      </c>
    </row>
    <row r="166" spans="1:7" ht="15.75" customHeight="1">
      <c r="A166" s="42"/>
      <c r="B166" s="95"/>
      <c r="C166" s="53" t="s">
        <v>58</v>
      </c>
      <c r="D166" s="96" t="s">
        <v>59</v>
      </c>
      <c r="E166" s="38">
        <v>4000</v>
      </c>
      <c r="F166" s="38">
        <v>0</v>
      </c>
      <c r="G166" s="39">
        <f>F166+E166</f>
        <v>4000</v>
      </c>
    </row>
    <row r="167" spans="1:7" ht="15">
      <c r="A167" s="97"/>
      <c r="B167" s="98"/>
      <c r="C167" s="98"/>
      <c r="D167" s="99"/>
      <c r="E167" s="100"/>
      <c r="F167" s="100"/>
      <c r="G167" s="100"/>
    </row>
    <row r="168" spans="1:7" ht="17.25" customHeight="1">
      <c r="A168" s="101"/>
      <c r="B168" s="98"/>
      <c r="C168" s="98"/>
      <c r="D168" s="102" t="s">
        <v>201</v>
      </c>
      <c r="E168" s="103">
        <f>E9+E14+E27+E41+E46+E51+E86+E93+E101+E137+E149+E164</f>
        <v>73449114</v>
      </c>
      <c r="F168" s="103">
        <f>F9+F14+F27+F41+F46+F51+F86+F93+F101+F137+F149+F164</f>
        <v>1496800</v>
      </c>
      <c r="G168" s="103">
        <f>G9+G14+G27+G41+G46+G51+G86+G93+G101+G137+G149+G164</f>
        <v>74945914</v>
      </c>
    </row>
    <row r="169" ht="15.75" customHeight="1"/>
  </sheetData>
  <mergeCells count="21">
    <mergeCell ref="B9:D9"/>
    <mergeCell ref="B14:D14"/>
    <mergeCell ref="B22:D22"/>
    <mergeCell ref="B27:D27"/>
    <mergeCell ref="B40:D40"/>
    <mergeCell ref="B41:D41"/>
    <mergeCell ref="B46:D46"/>
    <mergeCell ref="B49:D49"/>
    <mergeCell ref="B50:D50"/>
    <mergeCell ref="B51:D51"/>
    <mergeCell ref="B86:D86"/>
    <mergeCell ref="B93:D93"/>
    <mergeCell ref="B98:D98"/>
    <mergeCell ref="B101:D101"/>
    <mergeCell ref="B126:D126"/>
    <mergeCell ref="B131:D131"/>
    <mergeCell ref="B137:D137"/>
    <mergeCell ref="B149:D149"/>
    <mergeCell ref="B154:D154"/>
    <mergeCell ref="B164:D164"/>
    <mergeCell ref="B167:C168"/>
  </mergeCell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portrait" paperSize="9"/>
  <rowBreaks count="5" manualBreakCount="5">
    <brk id="27" max="255" man="1"/>
    <brk id="48" max="255" man="1"/>
    <brk id="96" max="255" man="1"/>
    <brk id="122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2007-03-28T10:15:03Z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