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</sheets>
  <definedNames>
    <definedName name="_xlnm.Print_Area" localSheetId="0">'Arkusz3'!$A$1:$I$234</definedName>
    <definedName name="Excel_BuiltIn_Print_Area_1_1">'Arkusz3'!$A$4:$I$234</definedName>
    <definedName name="Excel_BuiltIn_Print_Area_1_1_1">'Arkusz3'!$A$4:$G$234</definedName>
    <definedName name="Excel_BuiltIn_Print_Area_1_1_1_1">'Arkusz3'!$A$7:$G$234</definedName>
    <definedName name="Excel_BuiltIn_Print_Area_1_1_1_1_1">'Arkusz3'!$A$6:$F$234</definedName>
    <definedName name="Excel_BuiltIn_Print_Area_1_1_1_1_1_1">#REF!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<sst xmlns="http://schemas.openxmlformats.org/spreadsheetml/2006/main" count="296" uniqueCount="212">
  <si>
    <t>ZAŁĄCZNIK NR 1 DO UCHWAŁY NR V/60/07 RADY MIEJSKIEJ WE WRZEŚNI Z DNIA 13 LUTEGO 2007 R.</t>
  </si>
  <si>
    <t>W ZAŁĄCZNIKU NR 2 DO UCHWAŁY NR IV/37/06 RADY MIEJSKIEJ WE WRZEŚNI Z DNIA  28 GRUDNIA 2006 R.</t>
  </si>
  <si>
    <t>WPROWADZA SIĘ NASTĘPUJĄCE ZMIANY:</t>
  </si>
  <si>
    <t xml:space="preserve"> DZIAŁ</t>
  </si>
  <si>
    <t xml:space="preserve">PLAN </t>
  </si>
  <si>
    <t>PLAN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</si>
  <si>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</si>
  <si>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</si>
  <si>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 xml:space="preserve">PRZED 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</si>
  <si>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</si>
  <si>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</si>
  <si>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</si>
  <si>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</si>
  <si>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</si>
  <si>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</si>
  <si>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</si>
  <si>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01030</t>
  </si>
  <si>
    <t>IZBY ROLNICZE - WYDATKI BIEŻĄCE</t>
  </si>
  <si>
    <t>- POZOSTAŁE WYDATKI BIEŻĄCE</t>
  </si>
  <si>
    <t>01022</t>
  </si>
  <si>
    <t>ZWALCZANIE CHORÓB ZAKAŹNYCH ZWIERZĄT - WYDATKI BIEŻĄCE</t>
  </si>
  <si>
    <t>01095</t>
  </si>
  <si>
    <t>POZOSTAŁA DZIAŁALNOŚĆ - WYDATKI BIEŻĄCE</t>
  </si>
  <si>
    <t>600</t>
  </si>
  <si>
    <t>TRANSPORT I ŁĄCZNOŚĆ</t>
  </si>
  <si>
    <t>60014</t>
  </si>
  <si>
    <t>DROGI PUBLICZNE POWIATOWE - WYDATKI BIEŻĄCE</t>
  </si>
  <si>
    <t>60016</t>
  </si>
  <si>
    <t>DROGI PUBLICZNE GMINNE - W TYM:</t>
  </si>
  <si>
    <t xml:space="preserve">- WYDATKI MAJĄTKOWE </t>
  </si>
  <si>
    <t>- WYDATKI BIEŻĄCE,  W TYM:</t>
  </si>
  <si>
    <t xml:space="preserve">        - POZOSTAŁE WYDATKI BIEŻĄCE</t>
  </si>
  <si>
    <t>700</t>
  </si>
  <si>
    <t>GOSPODARKA MIESZKANIOWA</t>
  </si>
  <si>
    <t>70005</t>
  </si>
  <si>
    <t>GOSPODARKA GRUNTAMI I NIERUCHOMOŚCIAMI - W TYM</t>
  </si>
  <si>
    <t xml:space="preserve">    - POZOSTAŁE WYDATKI BIEŻĄCE</t>
  </si>
  <si>
    <t>710</t>
  </si>
  <si>
    <t>DZIAŁALNOŚĆ USŁUGOWA</t>
  </si>
  <si>
    <t>71004</t>
  </si>
  <si>
    <t>PLANY ZAGOSPODAROWANIA PRZESTRZENNEGO - WYDATKI BIEŻĄCE</t>
  </si>
  <si>
    <t>750</t>
  </si>
  <si>
    <t>ADMINISTRACJA PUBLICZNA</t>
  </si>
  <si>
    <t>75011</t>
  </si>
  <si>
    <t xml:space="preserve"> URZĘDY WOJEWÓDZKIE - WYDATKI BIEŻĄCE</t>
  </si>
  <si>
    <t>- WYNAGRODZENIA</t>
  </si>
  <si>
    <t>- POCHODNE OD WYNAGRODZEŃ</t>
  </si>
  <si>
    <t>75022</t>
  </si>
  <si>
    <t xml:space="preserve"> RADY GMIN (MIAST I MIAST NA PRAWACH POWIATU) </t>
  </si>
  <si>
    <t>- WYDATKI BIEŻĄCE</t>
  </si>
  <si>
    <t>75023</t>
  </si>
  <si>
    <t xml:space="preserve"> URZĄD MIASTA I GMINY </t>
  </si>
  <si>
    <t xml:space="preserve">   - WYNAGRODZENIA</t>
  </si>
  <si>
    <t xml:space="preserve">   - POCHODNE OD WYNAGRODZEŃ</t>
  </si>
  <si>
    <t xml:space="preserve">   - POZOSTAŁE WYDATKI BIEŻĄCE</t>
  </si>
  <si>
    <t>PROMOCJA JEDNOSTEK SAMORZĄDU TERYTORIALNEGO</t>
  </si>
  <si>
    <t>75095</t>
  </si>
  <si>
    <t xml:space="preserve"> POZOSTAŁA DZIAŁALNOŚĆ - WYDATKI BIEŻĄCE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</si>
  <si>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</si>
  <si>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</si>
  <si>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</si>
  <si>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</si>
  <si>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 I OCHRONY PRAWA</t>
  </si>
  <si>
    <t>ZADANIE Z ZAKRESU ADMINISTRACJI RZĄDOWEJ - WYDATKI BIEŻĄCE</t>
  </si>
  <si>
    <t>754</t>
  </si>
  <si>
    <t>BEZPIECZEŃSTWO PUBLICZNE I OCHRONA PRZECIWPOŻAROWA</t>
  </si>
  <si>
    <t>75412</t>
  </si>
  <si>
    <t>OCHOTNICZE STRAŻE POŻARNE- WYDATKI BIEŻĄCE</t>
  </si>
  <si>
    <t>75414</t>
  </si>
  <si>
    <t>OBRONA CYWILNA - WYDATKI BIEŻĄCE</t>
  </si>
  <si>
    <t>-  POZOSTAŁE WYDATKI BIEŻĄCE</t>
  </si>
  <si>
    <t>75416</t>
  </si>
  <si>
    <t>STRAŻ MIEJSKA</t>
  </si>
  <si>
    <t xml:space="preserve"> - POZOSTAŁE  WYDATKI BIEŻĄCE 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</si>
  <si>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</si>
  <si>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</si>
  <si>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</si>
  <si>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</si>
  <si>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75647</t>
  </si>
  <si>
    <r>
      <t>POBÓR PODATKÓW, OPŁAT I NIEPODAT</t>
    </r>
    <r>
      <rPr>
        <b/>
        <sz val="6"/>
        <rFont val="Arial CE"/>
        <family val="0"/>
      </rPr>
      <t>KOWYCH NALEŻNOŚCI BUDŻETOWYCH</t>
    </r>
  </si>
  <si>
    <r>
      <t xml:space="preserve">  </t>
    </r>
    <r>
      <rPr>
        <sz val="6"/>
        <rFont val="Verdana"/>
        <family val="2"/>
      </rPr>
      <t>- WYNAGRODZENIA AGENCYJNO - PROWIZYJNE</t>
    </r>
  </si>
  <si>
    <t xml:space="preserve">  - POZOSTAŁE WYDATKI BIEŻĄCE</t>
  </si>
  <si>
    <t>757</t>
  </si>
  <si>
    <t>OBSŁUGA DŁUGU PUBLICZNEGO</t>
  </si>
  <si>
    <t>75702</t>
  </si>
  <si>
    <t>OBSŁUGA PAPIERÓW WARTOŚCIOWYCH, KREDYTÓW I POŻYCZEK</t>
  </si>
  <si>
    <t xml:space="preserve"> JEDNOSTEK SAMORZĄDU TERYTORIALNEGO (ODSETKI OD POŻYCZEK)</t>
  </si>
  <si>
    <t xml:space="preserve"> WYDATKI BIEŻĄCE</t>
  </si>
  <si>
    <t>758</t>
  </si>
  <si>
    <t>RÓŻNE ROZLICZENIA</t>
  </si>
  <si>
    <t>75818</t>
  </si>
  <si>
    <t>REZERWY OGÓLNE I CELOWE</t>
  </si>
  <si>
    <t>§ 4810</t>
  </si>
  <si>
    <t>REZERWY</t>
  </si>
  <si>
    <t xml:space="preserve"> - REZERWA CELOWA NA PORĘCZENIA</t>
  </si>
  <si>
    <t>801</t>
  </si>
  <si>
    <t>OŚWIATA I WYCHOWANIE</t>
  </si>
  <si>
    <t>80101</t>
  </si>
  <si>
    <t>SZKOŁY PODSTAWOWE</t>
  </si>
  <si>
    <t xml:space="preserve">   - DOTACJA PODMIOTOWA Z BUDŻETU DLA NIEPUBLICZNEJ  JEDNOSTKI SYSTEMU  OŚWIATY </t>
  </si>
  <si>
    <t>ODDZIAŁY PRZEDSZKOLNE W SZKOŁACH</t>
  </si>
  <si>
    <t>- WYDATKI BIEŻĄCE W TYM:</t>
  </si>
  <si>
    <t xml:space="preserve">   - DOTACJA PODMIOTOWA Z BUDŻETU DLA  NIEPUBLICZNEJ  JEDNOSTKI SYSTEMU  OŚWIATY </t>
  </si>
  <si>
    <t>80104</t>
  </si>
  <si>
    <t>PRZEDSZKOLA</t>
  </si>
  <si>
    <t xml:space="preserve">   - DOTACJA CELOWA PRZEKAZANA GMINIE  NA ZADANIA BIEŻĄCE REALIZOWANE  NA PODSTAWIE </t>
  </si>
  <si>
    <t xml:space="preserve">     POROZUMIEŃ (UMÓW) MIĘDZY JEDNOSTKAMI SAMORZĄDU TERYTORIALNEGO</t>
  </si>
  <si>
    <t>80110</t>
  </si>
  <si>
    <t>GIMNAZJA</t>
  </si>
  <si>
    <t xml:space="preserve">- WYDATKI MAJĄTKOWE  </t>
  </si>
  <si>
    <t>80113</t>
  </si>
  <si>
    <t>DOWOŻENIE UCZNIÓW DO SZKÓŁ</t>
  </si>
  <si>
    <t>80146</t>
  </si>
  <si>
    <t>DOKSZTAŁCANIE I DOSKONALENIE NAUCZYCIELI- WYDATKI BIEŻĄCE</t>
  </si>
  <si>
    <t>80195</t>
  </si>
  <si>
    <t>851</t>
  </si>
  <si>
    <t>OCHRONA ZDROWIA</t>
  </si>
  <si>
    <t>ZWALCZANIE  NARKOMANII – WYDATKI BIEŻĄCE</t>
  </si>
  <si>
    <t>-POZOSTAŁE WYDATKI BIEŻACE</t>
  </si>
  <si>
    <t xml:space="preserve">- POCHODNE OD WYNAGRODZEŃ </t>
  </si>
  <si>
    <t>85154</t>
  </si>
  <si>
    <t xml:space="preserve">PRZECIWDZIAŁANIE ALKOHOLIZMOWI </t>
  </si>
  <si>
    <t>- WYDATKI BIEŻĄCE  W TYM:</t>
  </si>
  <si>
    <t xml:space="preserve">    - DOTACJA CELOWA Z BUDŻETU NA FINANSOWANIE LUB DOFINANSOWANIE ZADAŃ  ZLECONYCH</t>
  </si>
  <si>
    <t xml:space="preserve">      DO REALIZACJI POZOSTAŁYM JEDNOSTKOM NIEZALICZANYM DO SEKTORA FINANSÓW PUBLICZNYCH</t>
  </si>
  <si>
    <t xml:space="preserve">       - WYNAGRODZENIA</t>
  </si>
  <si>
    <t xml:space="preserve">       - POCHODNE OD WYNAGRODZEŃ</t>
  </si>
  <si>
    <t xml:space="preserve">       - POZOSTAŁE WYDATKI BIEŻĄCE</t>
  </si>
  <si>
    <t>852</t>
  </si>
  <si>
    <t>POMOC SPOŁECZNA</t>
  </si>
  <si>
    <t>DOMY POMOCY SPOŁECZNEJ - WYDATKI BIEŻĄCE</t>
  </si>
  <si>
    <t>85212</t>
  </si>
  <si>
    <t xml:space="preserve">ŚWIADCZENIA RODZINNE, ZALICZKA ALIMENTACYJNA PRAZ SKŁADKI NA UBEZPIECZENIA </t>
  </si>
  <si>
    <t>EMERYTALNE I RENTOWE Z UBEZPIECZENIA SPOŁECZNEGO</t>
  </si>
  <si>
    <t>- ŚWIADCZENIA SPOŁECZNE</t>
  </si>
  <si>
    <t>85213</t>
  </si>
  <si>
    <t xml:space="preserve">SKŁADKI NA UBEZPIECZENIA ZDROWOTNE OPŁACANE ZA OSOBY POBIERAJĄCE NIEKTÓRE </t>
  </si>
  <si>
    <t xml:space="preserve">ŚWIADCZENIA Z POMOCY SPOŁECZNEJ ORAZ NIEKTÓRE ŚWIADCZENIA RODZINNE </t>
  </si>
  <si>
    <t xml:space="preserve">- WYDATKI BIEŻĄCE  </t>
  </si>
  <si>
    <t>85214</t>
  </si>
  <si>
    <t xml:space="preserve">ZASIŁKI I POMOC W NATURZE ORAZ SKŁADKI NA UBEZPIECZENIE </t>
  </si>
  <si>
    <t>EMERYTALNE I RENTOWE -   WYDATKI BIEŻĄCE,  W TYM:</t>
  </si>
  <si>
    <t>ŚWIADCZENIA SPOŁECZNE Z BUDŻETU GMINY</t>
  </si>
  <si>
    <t>ŚWIADCZENIA SPOŁECZNE - ZADANIA Z ZAKRESU ADMINISTRACJI RZĄDOWEJ</t>
  </si>
  <si>
    <t>ŚWIADCZENIA SPOŁECZNE - ZADANIA Z BUDŻETU PAŃSTWA</t>
  </si>
  <si>
    <t xml:space="preserve">POCHODNE OD WYNAGRODZEŃ </t>
  </si>
  <si>
    <t>85215</t>
  </si>
  <si>
    <t>DODATKI MIESZKANIOWE -  WYDATKI BIEŻĄCE</t>
  </si>
  <si>
    <t>85219</t>
  </si>
  <si>
    <t>OŚRODEK POMOCY SPOŁECZNEJ - WYDATKI BIEŻĄCE,  W TYM:</t>
  </si>
  <si>
    <t>W RAMACH WYDATKÓW W ROZDZIALE 85219 WYODRĘBNIA SIĘ WYDATKI NA REALIZACJĘ ZADAŃ WŁASNYCH BIEŻĄCYCH  GMINY - DOTACJA CELOWA Z BUDŻETU PAŃSTWA</t>
  </si>
  <si>
    <t>85228</t>
  </si>
  <si>
    <t xml:space="preserve">USŁUGI OPIEKUŃCZE I SPECJALISTYCZNE USŁUGI OPIEKUŃCZE - WYDATKI BIEŻĄCE </t>
  </si>
  <si>
    <t xml:space="preserve">WYDATKI NA ZADANIA ZLECONE Z ZAKRESU ADMINISTRACJI RZĄDOWEJ  - WYDATKI BIEŻĄCE </t>
  </si>
  <si>
    <t>85295</t>
  </si>
  <si>
    <t>POZOSTAŁA DZIAŁALNOŚĆ</t>
  </si>
  <si>
    <t>WYDATKI BIEŻĄCE,  W TYM:</t>
  </si>
  <si>
    <t>- ŚWIADCZENIA SPOŁECZNE - POSIŁEK DLA POTRZEBUJĄCYCH - Z BUDŻETU GMINY</t>
  </si>
  <si>
    <t>- ŚWIADCZENIA SPOŁECZNE - POSIŁEK DLA POTRZEBUJĄCYCH - Z BUDŻETU PAŃSTWA</t>
  </si>
  <si>
    <t>- DOTACJA CELOWA Z BUDŻETU NA FINANSOWANIE LUB DOFINANSOWANIE ZADAŃ ZLECONYCH</t>
  </si>
  <si>
    <t>DO REALIZACJI STOWARZYSZENIOM</t>
  </si>
  <si>
    <t xml:space="preserve"> - WYNAGRODZENIA</t>
  </si>
  <si>
    <t xml:space="preserve"> - POCHODNE OD WYNAGRODZEŃ</t>
  </si>
  <si>
    <t xml:space="preserve"> - POZOSTAŁE WYDATKI BIEŻĄCE</t>
  </si>
  <si>
    <t>POZOSTAŁE ZADANIA W ZAKRESIE POLITYKI SPOŁECZNEJ</t>
  </si>
  <si>
    <t xml:space="preserve"> DOTACJA DLA WARSZTATÓW TERAPII ZAJĘCIOWEJ</t>
  </si>
  <si>
    <t>854</t>
  </si>
  <si>
    <t>EDUKACYJNA OPIEKA WYCHOWAWCZA</t>
  </si>
  <si>
    <t>85415</t>
  </si>
  <si>
    <t>POMOC MATERIALNA DLA UCZNIÓW - WYDATKI BIEŻĄCE</t>
  </si>
  <si>
    <t>900</t>
  </si>
  <si>
    <t>GOSPODARKA KOMUNALNA I OCHRONA ŚRODOWISKA</t>
  </si>
  <si>
    <t>90001</t>
  </si>
  <si>
    <t>GOSPODARKA ŚCIEKOWA I OCHRONA WÓD</t>
  </si>
  <si>
    <t>90002</t>
  </si>
  <si>
    <t xml:space="preserve">GOSPODARKA ODPADAMI </t>
  </si>
  <si>
    <t xml:space="preserve"> - WYDATKI MAJĄTKOWE </t>
  </si>
  <si>
    <t>90003</t>
  </si>
  <si>
    <t>OCZYSZCZANIE MIAST I WSI - WYDATKI BIEŻĄCE</t>
  </si>
  <si>
    <t>UTRZYMANIE ZIELENI W MIASTACH I GMINACH - WYDATKI BIEŻĄCE</t>
  </si>
  <si>
    <t>90013</t>
  </si>
  <si>
    <t>SCHRONISKO DLA ZWIERZĄT - WYDATKI BIEŻĄCE, W TYM:</t>
  </si>
  <si>
    <t>90015</t>
  </si>
  <si>
    <t xml:space="preserve">OŚWIETLENIE ULIC, PLACÓW I DRÓG </t>
  </si>
  <si>
    <t>WYDATKI BIEŻĄCE</t>
  </si>
  <si>
    <t>90095</t>
  </si>
  <si>
    <t>921</t>
  </si>
  <si>
    <t>KULTURA I OCHRONA DZIEDZICTWA NARODOWEGO</t>
  </si>
  <si>
    <t>92109</t>
  </si>
  <si>
    <t xml:space="preserve">DOMY I OŚRODKI KULTURY, ŚWIETLICE I KLUBY </t>
  </si>
  <si>
    <t>WYDATKI BIEŻĄCE W TYM:</t>
  </si>
  <si>
    <t>- DOTACJA PODMIOTOWA Z BUDŻETU DLA SAMORZĄDOWEJ INSTYTUCJI KULTURY</t>
  </si>
  <si>
    <t>92116</t>
  </si>
  <si>
    <t>BIBLIOTEKA - WYDATKI BIEŻĄCE</t>
  </si>
  <si>
    <t>92118</t>
  </si>
  <si>
    <t>MUZEA - WYDATKI BIEŻĄCE</t>
  </si>
  <si>
    <t>92195</t>
  </si>
  <si>
    <t xml:space="preserve"> - DOTACJA CELOWA Z BUDŻETU NA FINANSOWANIE LUB DOFINANSOWANIE  ZADAŃ </t>
  </si>
  <si>
    <t>ZLECONYCH DO REALIZACJI STOWARZYSZENIOM</t>
  </si>
  <si>
    <t>KULTURA FIZYCZNA I SPORT</t>
  </si>
  <si>
    <t>92601</t>
  </si>
  <si>
    <t>OBIEKTY SPORTOWE</t>
  </si>
  <si>
    <t xml:space="preserve">     - WYNAGRODZENIA</t>
  </si>
  <si>
    <t xml:space="preserve">     - POCHODNE OD WYNAGRODZEŃ</t>
  </si>
  <si>
    <t xml:space="preserve">     - POZOSTAŁE WYDATKI BIEŻĄCE</t>
  </si>
  <si>
    <t>ZADANIA W ZAKRESIE KULTURY FIZYCZNEJ I SPORTU</t>
  </si>
  <si>
    <t xml:space="preserve"> - DOTACJA CELOWA Z BUDŻETU NA FINANSOWANIE LUB DOFINANSOWANIE  ZADAŃ ZLECONYCH </t>
  </si>
  <si>
    <t xml:space="preserve"> DO REALIZACJI STOWARZYSZENIOM W ZAKRESIE KRZEWIENIA KULTURY FIZYCZNEJ I SPORTU</t>
  </si>
  <si>
    <t>- DOTACJA CELOWA  Z BUDŻETU NA FINANSOWANIE LUB DOFINANSOWANIE ZADAŃ ZLECONYCH DO</t>
  </si>
  <si>
    <t xml:space="preserve"> REALIZACJI STOWARZYSZENIOM W ZAKRESIE ORGANIZACJI MASOWYCH IMPREZ SPORTOWYCH</t>
  </si>
  <si>
    <t>- POZOSTAŁE  WYDATKI BIEŻĄCE</t>
  </si>
  <si>
    <t xml:space="preserve"> WYDATKI  OGÓŁEM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</si>
</sst>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@"/>
    <numFmt numFmtId="168" formatCode="0.00%"/>
  </numFmts>
  <fonts count="18">
    <font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sz val="10"/>
      <color indexed="8"/>
      <name val="Arial CE"/>
      <family val="0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6"/>
      <color indexed="8"/>
      <name val="Verdana"/>
      <family val="2"/>
    </font>
    <font>
      <b/>
      <i/>
      <sz val="6"/>
      <color indexed="8"/>
      <name val="Verdana"/>
      <family val="2"/>
    </font>
    <font>
      <sz val="6"/>
      <color indexed="8"/>
      <name val="Arial Unicode MS"/>
      <family val="0"/>
    </font>
    <font>
      <sz val="6"/>
      <color indexed="8"/>
      <name val="Verdana"/>
      <family val="2"/>
    </font>
    <font>
      <b/>
      <u val="single"/>
      <sz val="6"/>
      <color indexed="8"/>
      <name val="Verdana"/>
      <family val="2"/>
    </font>
    <font>
      <u val="single"/>
      <sz val="6"/>
      <color indexed="8"/>
      <name val="Verdana"/>
      <family val="2"/>
    </font>
    <font>
      <b/>
      <sz val="6"/>
      <name val="Arial CE"/>
      <family val="0"/>
    </font>
    <font>
      <sz val="6"/>
      <name val="Verdana"/>
      <family val="2"/>
    </font>
    <font>
      <i/>
      <sz val="6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>
      <alignment/>
      <protection/>
    </xf>
    <xf numFmtId="165" fontId="2" fillId="2" borderId="0">
      <alignment/>
      <protection/>
    </xf>
  </cellStyleXfs>
  <cellXfs count="160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5" fontId="7" fillId="3" borderId="1" xfId="20" applyNumberFormat="1" applyFont="1" applyFill="1" applyBorder="1" applyAlignment="1">
      <alignment/>
      <protection/>
    </xf>
    <xf numFmtId="165" fontId="7" fillId="3" borderId="2" xfId="20" applyNumberFormat="1" applyFont="1" applyFill="1" applyBorder="1" applyAlignment="1">
      <alignment/>
      <protection/>
    </xf>
    <xf numFmtId="165" fontId="7" fillId="3" borderId="3" xfId="20" applyNumberFormat="1" applyFont="1" applyFill="1" applyBorder="1" applyAlignment="1">
      <alignment horizontal="center"/>
      <protection/>
    </xf>
    <xf numFmtId="165" fontId="8" fillId="3" borderId="3" xfId="20" applyNumberFormat="1" applyFont="1" applyFill="1" applyBorder="1">
      <alignment/>
      <protection/>
    </xf>
    <xf numFmtId="165" fontId="8" fillId="3" borderId="2" xfId="20" applyNumberFormat="1" applyFont="1" applyFill="1" applyBorder="1">
      <alignment/>
      <protection/>
    </xf>
    <xf numFmtId="166" fontId="7" fillId="3" borderId="3" xfId="20" applyNumberFormat="1" applyFont="1" applyFill="1" applyBorder="1" applyAlignment="1">
      <alignment horizontal="center"/>
      <protection/>
    </xf>
    <xf numFmtId="167" fontId="7" fillId="3" borderId="4" xfId="20" applyNumberFormat="1" applyFont="1" applyFill="1" applyBorder="1" applyAlignment="1">
      <alignment horizontal="center"/>
      <protection/>
    </xf>
    <xf numFmtId="166" fontId="7" fillId="3" borderId="4" xfId="20" applyNumberFormat="1" applyFont="1" applyFill="1" applyBorder="1" applyAlignment="1">
      <alignment horizontal="center"/>
      <protection/>
    </xf>
    <xf numFmtId="166" fontId="7" fillId="3" borderId="5" xfId="20" applyNumberFormat="1" applyFont="1" applyFill="1" applyBorder="1" applyAlignment="1">
      <alignment horizontal="center"/>
      <protection/>
    </xf>
    <xf numFmtId="165" fontId="7" fillId="3" borderId="6" xfId="20" applyNumberFormat="1" applyFont="1" applyFill="1" applyBorder="1" applyAlignment="1">
      <alignment/>
      <protection/>
    </xf>
    <xf numFmtId="165" fontId="9" fillId="3" borderId="7" xfId="20" applyNumberFormat="1" applyFont="1" applyFill="1" applyBorder="1" applyAlignment="1">
      <alignment/>
      <protection/>
    </xf>
    <xf numFmtId="164" fontId="7" fillId="3" borderId="0" xfId="0" applyFont="1" applyFill="1" applyBorder="1" applyAlignment="1">
      <alignment horizontal="center"/>
    </xf>
    <xf numFmtId="165" fontId="7" fillId="3" borderId="8" xfId="20" applyNumberFormat="1" applyFont="1" applyFill="1" applyBorder="1" applyAlignment="1">
      <alignment horizontal="center"/>
      <protection/>
    </xf>
    <xf numFmtId="165" fontId="7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 applyAlignment="1">
      <alignment horizontal="center"/>
      <protection/>
    </xf>
    <xf numFmtId="167" fontId="7" fillId="3" borderId="9" xfId="20" applyNumberFormat="1" applyFont="1" applyFill="1" applyBorder="1" applyAlignment="1">
      <alignment horizontal="center"/>
      <protection/>
    </xf>
    <xf numFmtId="166" fontId="7" fillId="3" borderId="9" xfId="20" applyNumberFormat="1" applyFont="1" applyFill="1" applyBorder="1" applyAlignment="1">
      <alignment horizontal="center"/>
      <protection/>
    </xf>
    <xf numFmtId="166" fontId="7" fillId="3" borderId="10" xfId="20" applyNumberFormat="1" applyFont="1" applyFill="1" applyBorder="1" applyAlignment="1">
      <alignment horizontal="center"/>
      <protection/>
    </xf>
    <xf numFmtId="165" fontId="7" fillId="3" borderId="11" xfId="20" applyNumberFormat="1" applyFont="1" applyFill="1" applyBorder="1" applyAlignment="1">
      <alignment/>
      <protection/>
    </xf>
    <xf numFmtId="165" fontId="7" fillId="3" borderId="12" xfId="20" applyNumberFormat="1" applyFont="1" applyFill="1" applyBorder="1" applyAlignment="1">
      <alignment/>
      <protection/>
    </xf>
    <xf numFmtId="165" fontId="7" fillId="3" borderId="7" xfId="20" applyNumberFormat="1" applyFont="1" applyFill="1" applyBorder="1" applyAlignment="1">
      <alignment horizontal="center"/>
      <protection/>
    </xf>
    <xf numFmtId="165" fontId="8" fillId="3" borderId="8" xfId="20" applyNumberFormat="1" applyFont="1" applyFill="1" applyBorder="1">
      <alignment/>
      <protection/>
    </xf>
    <xf numFmtId="165" fontId="8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>
      <alignment/>
      <protection/>
    </xf>
    <xf numFmtId="165" fontId="7" fillId="4" borderId="13" xfId="20" applyNumberFormat="1" applyFont="1" applyFill="1" applyBorder="1" applyAlignment="1">
      <alignment horizontal="center"/>
      <protection/>
    </xf>
    <xf numFmtId="165" fontId="7" fillId="4" borderId="14" xfId="20" applyNumberFormat="1" applyFont="1" applyFill="1" applyBorder="1" applyAlignment="1">
      <alignment horizontal="center"/>
      <protection/>
    </xf>
    <xf numFmtId="165" fontId="7" fillId="4" borderId="14" xfId="20" applyNumberFormat="1" applyFont="1" applyFill="1" applyBorder="1">
      <alignment/>
      <protection/>
    </xf>
    <xf numFmtId="165" fontId="7" fillId="4" borderId="15" xfId="20" applyNumberFormat="1" applyFont="1" applyFill="1" applyBorder="1">
      <alignment/>
      <protection/>
    </xf>
    <xf numFmtId="165" fontId="3" fillId="0" borderId="0" xfId="0" applyNumberFormat="1" applyFont="1" applyBorder="1" applyAlignment="1">
      <alignment/>
    </xf>
    <xf numFmtId="165" fontId="7" fillId="2" borderId="6" xfId="20" applyNumberFormat="1" applyFont="1" applyFill="1" applyBorder="1" applyAlignment="1">
      <alignment horizontal="center"/>
      <protection/>
    </xf>
    <xf numFmtId="165" fontId="7" fillId="2" borderId="9" xfId="20" applyNumberFormat="1" applyFont="1" applyFill="1" applyBorder="1" applyAlignment="1">
      <alignment horizontal="center"/>
      <protection/>
    </xf>
    <xf numFmtId="165" fontId="7" fillId="2" borderId="9" xfId="20" applyNumberFormat="1" applyFont="1" applyFill="1" applyBorder="1">
      <alignment/>
      <protection/>
    </xf>
    <xf numFmtId="165" fontId="7" fillId="2" borderId="8" xfId="20" applyNumberFormat="1" applyFont="1" applyFill="1" applyBorder="1">
      <alignment/>
      <protection/>
    </xf>
    <xf numFmtId="165" fontId="10" fillId="2" borderId="0" xfId="20" applyNumberFormat="1" applyFont="1" applyFill="1" applyBorder="1">
      <alignment/>
      <protection/>
    </xf>
    <xf numFmtId="165" fontId="11" fillId="2" borderId="8" xfId="20" applyFont="1" applyFill="1" applyBorder="1" applyProtection="1">
      <alignment/>
      <protection locked="0"/>
    </xf>
    <xf numFmtId="165" fontId="7" fillId="2" borderId="9" xfId="20" applyNumberFormat="1" applyFont="1" applyFill="1" applyBorder="1" applyProtection="1">
      <alignment/>
      <protection locked="0"/>
    </xf>
    <xf numFmtId="165" fontId="7" fillId="2" borderId="10" xfId="20" applyNumberFormat="1" applyFont="1" applyFill="1" applyBorder="1" applyProtection="1">
      <alignment/>
      <protection locked="0"/>
    </xf>
    <xf numFmtId="167" fontId="10" fillId="2" borderId="8" xfId="20" applyNumberFormat="1" applyFont="1" applyFill="1" applyBorder="1">
      <alignment/>
      <protection/>
    </xf>
    <xf numFmtId="165" fontId="10" fillId="2" borderId="9" xfId="20" applyNumberFormat="1" applyFont="1" applyFill="1" applyBorder="1" applyProtection="1">
      <alignment/>
      <protection locked="0"/>
    </xf>
    <xf numFmtId="165" fontId="10" fillId="2" borderId="10" xfId="20" applyNumberFormat="1" applyFont="1" applyFill="1" applyBorder="1" applyProtection="1">
      <alignment/>
      <protection locked="0"/>
    </xf>
    <xf numFmtId="165" fontId="11" fillId="2" borderId="0" xfId="20" applyNumberFormat="1" applyFont="1" applyFill="1" applyBorder="1">
      <alignment/>
      <protection/>
    </xf>
    <xf numFmtId="165" fontId="7" fillId="2" borderId="7" xfId="20" applyNumberFormat="1" applyFont="1" applyFill="1" applyBorder="1" applyAlignment="1">
      <alignment horizontal="center"/>
      <protection/>
    </xf>
    <xf numFmtId="165" fontId="7" fillId="2" borderId="7" xfId="20" applyNumberFormat="1" applyFont="1" applyFill="1" applyBorder="1">
      <alignment/>
      <protection/>
    </xf>
    <xf numFmtId="167" fontId="10" fillId="2" borderId="0" xfId="20" applyNumberFormat="1" applyFont="1" applyFill="1" applyBorder="1">
      <alignment/>
      <protection/>
    </xf>
    <xf numFmtId="165" fontId="7" fillId="4" borderId="16" xfId="20" applyNumberFormat="1" applyFont="1" applyFill="1" applyBorder="1" applyAlignment="1">
      <alignment horizontal="center"/>
      <protection/>
    </xf>
    <xf numFmtId="165" fontId="7" fillId="4" borderId="17" xfId="20" applyNumberFormat="1" applyFont="1" applyFill="1" applyBorder="1" applyAlignment="1">
      <alignment horizontal="center"/>
      <protection/>
    </xf>
    <xf numFmtId="165" fontId="10" fillId="2" borderId="8" xfId="20" applyNumberFormat="1" applyFont="1" applyFill="1" applyBorder="1">
      <alignment/>
      <protection/>
    </xf>
    <xf numFmtId="165" fontId="7" fillId="2" borderId="10" xfId="20" applyNumberFormat="1" applyFont="1" applyFill="1" applyBorder="1">
      <alignment/>
      <protection/>
    </xf>
    <xf numFmtId="165" fontId="10" fillId="2" borderId="6" xfId="20" applyNumberFormat="1" applyFont="1" applyFill="1" applyBorder="1" applyAlignment="1">
      <alignment horizontal="center"/>
      <protection/>
    </xf>
    <xf numFmtId="165" fontId="10" fillId="2" borderId="7" xfId="20" applyNumberFormat="1" applyFont="1" applyFill="1" applyBorder="1" applyAlignment="1">
      <alignment horizontal="center"/>
      <protection/>
    </xf>
    <xf numFmtId="167" fontId="10" fillId="2" borderId="9" xfId="20" applyNumberFormat="1" applyFont="1" applyFill="1" applyBorder="1">
      <alignment/>
      <protection/>
    </xf>
    <xf numFmtId="165" fontId="10" fillId="2" borderId="8" xfId="20" applyFont="1" applyFill="1" applyBorder="1" applyProtection="1">
      <alignment/>
      <protection locked="0"/>
    </xf>
    <xf numFmtId="165" fontId="11" fillId="2" borderId="8" xfId="20" applyNumberFormat="1" applyFont="1" applyFill="1" applyBorder="1">
      <alignment/>
      <protection/>
    </xf>
    <xf numFmtId="165" fontId="10" fillId="5" borderId="9" xfId="20" applyNumberFormat="1" applyFont="1" applyFill="1" applyBorder="1" applyProtection="1">
      <alignment/>
      <protection locked="0"/>
    </xf>
    <xf numFmtId="165" fontId="10" fillId="5" borderId="10" xfId="20" applyNumberFormat="1" applyFont="1" applyFill="1" applyBorder="1" applyProtection="1">
      <alignment/>
      <protection locked="0"/>
    </xf>
    <xf numFmtId="165" fontId="10" fillId="2" borderId="9" xfId="20" applyNumberFormat="1" applyFont="1" applyFill="1" applyBorder="1">
      <alignment/>
      <protection/>
    </xf>
    <xf numFmtId="165" fontId="12" fillId="2" borderId="0" xfId="20" applyNumberFormat="1" applyFont="1" applyFill="1" applyBorder="1">
      <alignment/>
      <protection/>
    </xf>
    <xf numFmtId="165" fontId="12" fillId="2" borderId="8" xfId="20" applyFont="1" applyFill="1" applyBorder="1" applyProtection="1">
      <alignment/>
      <protection locked="0"/>
    </xf>
    <xf numFmtId="165" fontId="10" fillId="2" borderId="18" xfId="20" applyNumberFormat="1" applyFont="1" applyFill="1" applyBorder="1" applyAlignment="1">
      <alignment horizontal="center"/>
      <protection/>
    </xf>
    <xf numFmtId="165" fontId="12" fillId="2" borderId="8" xfId="20" applyNumberFormat="1" applyFont="1" applyFill="1" applyBorder="1">
      <alignment/>
      <protection/>
    </xf>
    <xf numFmtId="165" fontId="10" fillId="2" borderId="10" xfId="20" applyNumberFormat="1" applyFont="1" applyFill="1" applyBorder="1">
      <alignment/>
      <protection/>
    </xf>
    <xf numFmtId="167" fontId="7" fillId="2" borderId="9" xfId="20" applyNumberFormat="1" applyFont="1" applyFill="1" applyBorder="1" applyAlignment="1">
      <alignment horizontal="center"/>
      <protection/>
    </xf>
    <xf numFmtId="165" fontId="7" fillId="4" borderId="19" xfId="20" applyNumberFormat="1" applyFont="1" applyFill="1" applyBorder="1">
      <alignment/>
      <protection/>
    </xf>
    <xf numFmtId="165" fontId="10" fillId="2" borderId="8" xfId="20" applyNumberFormat="1" applyFont="1" applyFill="1" applyBorder="1" applyAlignment="1">
      <alignment horizontal="center"/>
      <protection/>
    </xf>
    <xf numFmtId="165" fontId="7" fillId="2" borderId="18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 applyAlignment="1">
      <alignment horizontal="center"/>
      <protection/>
    </xf>
    <xf numFmtId="165" fontId="10" fillId="2" borderId="9" xfId="20" applyNumberFormat="1" applyFont="1" applyFill="1" applyBorder="1" applyAlignment="1">
      <alignment horizontal="center"/>
      <protection/>
    </xf>
    <xf numFmtId="167" fontId="7" fillId="2" borderId="8" xfId="20" applyNumberFormat="1" applyFont="1" applyFill="1" applyBorder="1">
      <alignment/>
      <protection/>
    </xf>
    <xf numFmtId="165" fontId="7" fillId="2" borderId="0" xfId="20" applyNumberFormat="1" applyFont="1" applyFill="1" applyBorder="1">
      <alignment/>
      <protection/>
    </xf>
    <xf numFmtId="165" fontId="7" fillId="2" borderId="8" xfId="20" applyFont="1" applyFill="1" applyBorder="1" applyProtection="1">
      <alignment/>
      <protection locked="0"/>
    </xf>
    <xf numFmtId="165" fontId="7" fillId="4" borderId="20" xfId="20" applyNumberFormat="1" applyFont="1" applyFill="1" applyBorder="1" applyAlignment="1">
      <alignment horizontal="center"/>
      <protection/>
    </xf>
    <xf numFmtId="165" fontId="7" fillId="4" borderId="21" xfId="20" applyNumberFormat="1" applyFont="1" applyFill="1" applyBorder="1" applyAlignment="1">
      <alignment horizontal="center"/>
      <protection/>
    </xf>
    <xf numFmtId="165" fontId="10" fillId="4" borderId="22" xfId="0" applyNumberFormat="1" applyFont="1" applyFill="1" applyBorder="1" applyAlignment="1">
      <alignment horizontal="center"/>
    </xf>
    <xf numFmtId="165" fontId="10" fillId="4" borderId="23" xfId="0" applyNumberFormat="1" applyFont="1" applyFill="1" applyBorder="1" applyAlignment="1">
      <alignment horizontal="center"/>
    </xf>
    <xf numFmtId="165" fontId="7" fillId="4" borderId="11" xfId="20" applyNumberFormat="1" applyFont="1" applyFill="1" applyBorder="1" applyAlignment="1">
      <alignment horizontal="center"/>
      <protection/>
    </xf>
    <xf numFmtId="165" fontId="7" fillId="4" borderId="12" xfId="20" applyNumberFormat="1" applyFont="1" applyFill="1" applyBorder="1" applyAlignment="1">
      <alignment horizontal="center"/>
      <protection/>
    </xf>
    <xf numFmtId="165" fontId="7" fillId="4" borderId="24" xfId="20" applyNumberFormat="1" applyFont="1" applyFill="1" applyBorder="1" applyAlignment="1">
      <alignment horizontal="right"/>
      <protection/>
    </xf>
    <xf numFmtId="165" fontId="7" fillId="4" borderId="12" xfId="20" applyNumberFormat="1" applyFont="1" applyFill="1" applyBorder="1" applyAlignment="1">
      <alignment horizontal="right"/>
      <protection/>
    </xf>
    <xf numFmtId="165" fontId="7" fillId="4" borderId="25" xfId="20" applyNumberFormat="1" applyFont="1" applyFill="1" applyBorder="1" applyAlignment="1">
      <alignment horizontal="right"/>
      <protection/>
    </xf>
    <xf numFmtId="167" fontId="7" fillId="2" borderId="8" xfId="20" applyNumberFormat="1" applyFont="1" applyFill="1" applyBorder="1" applyAlignment="1">
      <alignment horizontal="center"/>
      <protection/>
    </xf>
    <xf numFmtId="165" fontId="7" fillId="4" borderId="22" xfId="20" applyNumberFormat="1" applyFont="1" applyFill="1" applyBorder="1" applyAlignment="1">
      <alignment horizontal="center"/>
      <protection/>
    </xf>
    <xf numFmtId="165" fontId="10" fillId="4" borderId="22" xfId="20" applyNumberFormat="1" applyFont="1" applyFill="1" applyBorder="1">
      <alignment/>
      <protection/>
    </xf>
    <xf numFmtId="165" fontId="10" fillId="4" borderId="23" xfId="20" applyNumberFormat="1" applyFont="1" applyFill="1" applyBorder="1">
      <alignment/>
      <protection/>
    </xf>
    <xf numFmtId="165" fontId="7" fillId="4" borderId="18" xfId="20" applyNumberFormat="1" applyFont="1" applyFill="1" applyBorder="1" applyAlignment="1">
      <alignment horizontal="center"/>
      <protection/>
    </xf>
    <xf numFmtId="165" fontId="7" fillId="4" borderId="9" xfId="20" applyNumberFormat="1" applyFont="1" applyFill="1" applyBorder="1" applyAlignment="1">
      <alignment horizontal="center"/>
      <protection/>
    </xf>
    <xf numFmtId="165" fontId="10" fillId="4" borderId="9" xfId="20" applyNumberFormat="1" applyFont="1" applyFill="1" applyBorder="1">
      <alignment/>
      <protection/>
    </xf>
    <xf numFmtId="165" fontId="10" fillId="4" borderId="10" xfId="20" applyNumberFormat="1" applyFont="1" applyFill="1" applyBorder="1">
      <alignment/>
      <protection/>
    </xf>
    <xf numFmtId="165" fontId="7" fillId="4" borderId="26" xfId="20" applyNumberFormat="1" applyFont="1" applyFill="1" applyBorder="1" applyAlignment="1">
      <alignment horizontal="center"/>
      <protection/>
    </xf>
    <xf numFmtId="165" fontId="7" fillId="4" borderId="12" xfId="20" applyNumberFormat="1" applyFont="1" applyFill="1" applyBorder="1">
      <alignment/>
      <protection/>
    </xf>
    <xf numFmtId="165" fontId="7" fillId="4" borderId="25" xfId="20" applyNumberFormat="1" applyFont="1" applyFill="1" applyBorder="1">
      <alignment/>
      <protection/>
    </xf>
    <xf numFmtId="165" fontId="9" fillId="2" borderId="0" xfId="20" applyNumberFormat="1" applyFont="1" applyFill="1" applyBorder="1">
      <alignment/>
      <protection/>
    </xf>
    <xf numFmtId="165" fontId="7" fillId="2" borderId="27" xfId="20" applyNumberFormat="1" applyFont="1" applyFill="1" applyBorder="1" applyAlignment="1">
      <alignment horizontal="center"/>
      <protection/>
    </xf>
    <xf numFmtId="167" fontId="7" fillId="2" borderId="22" xfId="20" applyNumberFormat="1" applyFont="1" applyFill="1" applyBorder="1" applyAlignment="1">
      <alignment horizontal="center"/>
      <protection/>
    </xf>
    <xf numFmtId="165" fontId="7" fillId="2" borderId="22" xfId="20" applyNumberFormat="1" applyFont="1" applyFill="1" applyBorder="1" applyAlignment="1">
      <alignment horizontal="center"/>
      <protection/>
    </xf>
    <xf numFmtId="165" fontId="7" fillId="2" borderId="22" xfId="20" applyNumberFormat="1" applyFont="1" applyFill="1" applyBorder="1" applyAlignment="1">
      <alignment horizontal="left"/>
      <protection/>
    </xf>
    <xf numFmtId="165" fontId="7" fillId="2" borderId="21" xfId="20" applyNumberFormat="1" applyFont="1" applyFill="1" applyBorder="1">
      <alignment/>
      <protection/>
    </xf>
    <xf numFmtId="165" fontId="7" fillId="2" borderId="22" xfId="20" applyNumberFormat="1" applyFont="1" applyFill="1" applyBorder="1">
      <alignment/>
      <protection/>
    </xf>
    <xf numFmtId="165" fontId="7" fillId="2" borderId="23" xfId="20" applyNumberFormat="1" applyFont="1" applyFill="1" applyBorder="1">
      <alignment/>
      <protection/>
    </xf>
    <xf numFmtId="165" fontId="10" fillId="2" borderId="9" xfId="20" applyNumberFormat="1" applyFont="1" applyFill="1" applyBorder="1" applyAlignment="1">
      <alignment horizontal="left"/>
      <protection/>
    </xf>
    <xf numFmtId="164" fontId="10" fillId="2" borderId="9" xfId="20" applyNumberFormat="1" applyFont="1" applyFill="1" applyBorder="1">
      <alignment/>
      <protection/>
    </xf>
    <xf numFmtId="164" fontId="10" fillId="2" borderId="10" xfId="20" applyNumberFormat="1" applyFont="1" applyFill="1" applyBorder="1">
      <alignment/>
      <protection/>
    </xf>
    <xf numFmtId="165" fontId="10" fillId="5" borderId="9" xfId="20" applyNumberFormat="1" applyFont="1" applyFill="1" applyBorder="1">
      <alignment/>
      <protection/>
    </xf>
    <xf numFmtId="165" fontId="10" fillId="5" borderId="10" xfId="20" applyNumberFormat="1" applyFont="1" applyFill="1" applyBorder="1">
      <alignment/>
      <protection/>
    </xf>
    <xf numFmtId="165" fontId="7" fillId="2" borderId="8" xfId="20" applyNumberFormat="1" applyFont="1" applyFill="1" applyBorder="1" applyAlignment="1">
      <alignment horizontal="left"/>
      <protection/>
    </xf>
    <xf numFmtId="165" fontId="7" fillId="2" borderId="0" xfId="20" applyNumberFormat="1" applyFont="1" applyFill="1" applyBorder="1" applyAlignment="1">
      <alignment horizontal="center"/>
      <protection/>
    </xf>
    <xf numFmtId="167" fontId="10" fillId="2" borderId="8" xfId="20" applyNumberFormat="1" applyFont="1" applyFill="1" applyBorder="1" applyAlignment="1">
      <alignment horizontal="left"/>
      <protection/>
    </xf>
    <xf numFmtId="165" fontId="10" fillId="2" borderId="7" xfId="20" applyNumberFormat="1" applyFont="1" applyFill="1" applyBorder="1">
      <alignment/>
      <protection/>
    </xf>
    <xf numFmtId="165" fontId="12" fillId="2" borderId="8" xfId="20" applyNumberFormat="1" applyFont="1" applyFill="1" applyBorder="1" applyAlignment="1">
      <alignment wrapText="1"/>
      <protection/>
    </xf>
    <xf numFmtId="165" fontId="12" fillId="2" borderId="9" xfId="20" applyNumberFormat="1" applyFont="1" applyFill="1" applyBorder="1" applyProtection="1">
      <alignment/>
      <protection locked="0"/>
    </xf>
    <xf numFmtId="165" fontId="12" fillId="2" borderId="10" xfId="20" applyNumberFormat="1" applyFont="1" applyFill="1" applyBorder="1" applyProtection="1">
      <alignment/>
      <protection locked="0"/>
    </xf>
    <xf numFmtId="165" fontId="15" fillId="2" borderId="18" xfId="20" applyNumberFormat="1" applyFont="1" applyFill="1" applyBorder="1" applyAlignment="1">
      <alignment horizontal="center"/>
      <protection/>
    </xf>
    <xf numFmtId="165" fontId="15" fillId="2" borderId="8" xfId="20" applyNumberFormat="1" applyFont="1" applyFill="1" applyBorder="1" applyAlignment="1">
      <alignment horizontal="center"/>
      <protection/>
    </xf>
    <xf numFmtId="165" fontId="15" fillId="2" borderId="8" xfId="20" applyNumberFormat="1" applyFont="1" applyFill="1" applyBorder="1">
      <alignment/>
      <protection/>
    </xf>
    <xf numFmtId="165" fontId="8" fillId="2" borderId="8" xfId="20" applyNumberFormat="1" applyFont="1" applyFill="1" applyBorder="1">
      <alignment/>
      <protection/>
    </xf>
    <xf numFmtId="165" fontId="15" fillId="2" borderId="0" xfId="20" applyNumberFormat="1" applyFont="1" applyFill="1" applyBorder="1">
      <alignment/>
      <protection/>
    </xf>
    <xf numFmtId="165" fontId="8" fillId="2" borderId="9" xfId="20" applyNumberFormat="1" applyFont="1" applyFill="1" applyBorder="1">
      <alignment/>
      <protection/>
    </xf>
    <xf numFmtId="165" fontId="8" fillId="2" borderId="10" xfId="20" applyNumberFormat="1" applyFont="1" applyFill="1" applyBorder="1">
      <alignment/>
      <protection/>
    </xf>
    <xf numFmtId="167" fontId="15" fillId="2" borderId="8" xfId="20" applyNumberFormat="1" applyFont="1" applyFill="1" applyBorder="1">
      <alignment/>
      <protection/>
    </xf>
    <xf numFmtId="165" fontId="15" fillId="2" borderId="9" xfId="20" applyNumberFormat="1" applyFont="1" applyFill="1" applyBorder="1">
      <alignment/>
      <protection/>
    </xf>
    <xf numFmtId="165" fontId="15" fillId="2" borderId="10" xfId="20" applyNumberFormat="1" applyFont="1" applyFill="1" applyBorder="1">
      <alignment/>
      <protection/>
    </xf>
    <xf numFmtId="165" fontId="10" fillId="2" borderId="9" xfId="20" applyNumberFormat="1" applyFont="1" applyFill="1" applyBorder="1">
      <alignment/>
      <protection/>
    </xf>
    <xf numFmtId="165" fontId="10" fillId="2" borderId="10" xfId="20" applyNumberFormat="1" applyFont="1" applyFill="1" applyBorder="1">
      <alignment/>
      <protection/>
    </xf>
    <xf numFmtId="165" fontId="10" fillId="0" borderId="0" xfId="0" applyNumberFormat="1" applyFont="1" applyAlignment="1">
      <alignment/>
    </xf>
    <xf numFmtId="165" fontId="7" fillId="6" borderId="16" xfId="20" applyNumberFormat="1" applyFont="1" applyFill="1" applyBorder="1" applyAlignment="1">
      <alignment horizontal="center"/>
      <protection/>
    </xf>
    <xf numFmtId="165" fontId="7" fillId="6" borderId="14" xfId="20" applyNumberFormat="1" applyFont="1" applyFill="1" applyBorder="1" applyAlignment="1">
      <alignment horizontal="center"/>
      <protection/>
    </xf>
    <xf numFmtId="165" fontId="7" fillId="6" borderId="19" xfId="20" applyNumberFormat="1" applyFont="1" applyFill="1" applyBorder="1">
      <alignment/>
      <protection/>
    </xf>
    <xf numFmtId="165" fontId="7" fillId="6" borderId="9" xfId="20" applyNumberFormat="1" applyFont="1" applyFill="1" applyBorder="1">
      <alignment/>
      <protection/>
    </xf>
    <xf numFmtId="168" fontId="7" fillId="6" borderId="9" xfId="20" applyNumberFormat="1" applyFont="1" applyFill="1" applyBorder="1">
      <alignment/>
      <protection/>
    </xf>
    <xf numFmtId="164" fontId="7" fillId="6" borderId="10" xfId="20" applyNumberFormat="1" applyFont="1" applyFill="1" applyBorder="1">
      <alignment/>
      <protection/>
    </xf>
    <xf numFmtId="164" fontId="7" fillId="2" borderId="9" xfId="20" applyNumberFormat="1" applyFont="1" applyFill="1" applyBorder="1" applyAlignment="1">
      <alignment horizontal="left"/>
      <protection/>
    </xf>
    <xf numFmtId="164" fontId="7" fillId="2" borderId="8" xfId="20" applyNumberFormat="1" applyFont="1" applyFill="1" applyBorder="1" applyAlignment="1">
      <alignment horizontal="left"/>
      <protection/>
    </xf>
    <xf numFmtId="165" fontId="11" fillId="2" borderId="9" xfId="20" applyFont="1" applyFill="1" applyBorder="1" applyProtection="1">
      <alignment/>
      <protection locked="0"/>
    </xf>
    <xf numFmtId="168" fontId="11" fillId="2" borderId="9" xfId="20" applyNumberFormat="1" applyFont="1" applyFill="1" applyBorder="1" applyProtection="1">
      <alignment/>
      <protection locked="0"/>
    </xf>
    <xf numFmtId="164" fontId="11" fillId="2" borderId="10" xfId="20" applyNumberFormat="1" applyFont="1" applyFill="1" applyBorder="1" applyProtection="1">
      <alignment/>
      <protection locked="0"/>
    </xf>
    <xf numFmtId="168" fontId="10" fillId="2" borderId="9" xfId="20" applyNumberFormat="1" applyFont="1" applyFill="1" applyBorder="1">
      <alignment/>
      <protection/>
    </xf>
    <xf numFmtId="168" fontId="7" fillId="2" borderId="9" xfId="20" applyNumberFormat="1" applyFont="1" applyFill="1" applyBorder="1">
      <alignment/>
      <protection/>
    </xf>
    <xf numFmtId="164" fontId="7" fillId="2" borderId="10" xfId="20" applyNumberFormat="1" applyFont="1" applyFill="1" applyBorder="1">
      <alignment/>
      <protection/>
    </xf>
    <xf numFmtId="167" fontId="10" fillId="2" borderId="9" xfId="20" applyNumberFormat="1" applyFont="1" applyFill="1" applyBorder="1" applyAlignment="1">
      <alignment horizontal="center"/>
      <protection/>
    </xf>
    <xf numFmtId="164" fontId="10" fillId="0" borderId="6" xfId="0" applyFont="1" applyBorder="1" applyAlignment="1">
      <alignment/>
    </xf>
    <xf numFmtId="165" fontId="10" fillId="2" borderId="0" xfId="20" applyNumberFormat="1" applyFont="1" applyFill="1" applyBorder="1" applyAlignment="1">
      <alignment horizontal="center"/>
      <protection/>
    </xf>
    <xf numFmtId="167" fontId="7" fillId="2" borderId="0" xfId="20" applyNumberFormat="1" applyFont="1" applyFill="1" applyBorder="1" applyAlignment="1">
      <alignment horizontal="center"/>
      <protection/>
    </xf>
    <xf numFmtId="165" fontId="16" fillId="3" borderId="28" xfId="20" applyNumberFormat="1" applyFont="1" applyFill="1" applyBorder="1" applyAlignment="1">
      <alignment horizontal="center"/>
      <protection/>
    </xf>
    <xf numFmtId="165" fontId="16" fillId="3" borderId="2" xfId="20" applyNumberFormat="1" applyFont="1" applyFill="1" applyBorder="1">
      <alignment/>
      <protection/>
    </xf>
    <xf numFmtId="165" fontId="16" fillId="3" borderId="29" xfId="20" applyNumberFormat="1" applyFont="1" applyFill="1" applyBorder="1">
      <alignment/>
      <protection/>
    </xf>
    <xf numFmtId="165" fontId="16" fillId="3" borderId="3" xfId="20" applyNumberFormat="1" applyFont="1" applyFill="1" applyBorder="1">
      <alignment/>
      <protection/>
    </xf>
    <xf numFmtId="165" fontId="16" fillId="3" borderId="30" xfId="20" applyNumberFormat="1" applyFont="1" applyFill="1" applyBorder="1" applyAlignment="1">
      <alignment horizontal="center"/>
      <protection/>
    </xf>
    <xf numFmtId="168" fontId="16" fillId="3" borderId="30" xfId="20" applyNumberFormat="1" applyFont="1" applyFill="1" applyBorder="1" applyAlignment="1">
      <alignment horizontal="center"/>
      <protection/>
    </xf>
    <xf numFmtId="164" fontId="16" fillId="3" borderId="30" xfId="20" applyNumberFormat="1" applyFont="1" applyFill="1" applyBorder="1" applyAlignment="1">
      <alignment horizontal="center"/>
      <protection/>
    </xf>
    <xf numFmtId="165" fontId="16" fillId="3" borderId="31" xfId="20" applyNumberFormat="1" applyFont="1" applyFill="1" applyBorder="1" applyAlignment="1">
      <alignment horizontal="center"/>
      <protection/>
    </xf>
    <xf numFmtId="165" fontId="16" fillId="3" borderId="32" xfId="20" applyNumberFormat="1" applyFont="1" applyFill="1" applyBorder="1">
      <alignment/>
      <protection/>
    </xf>
    <xf numFmtId="165" fontId="17" fillId="3" borderId="33" xfId="20" applyNumberFormat="1" applyFont="1" applyFill="1" applyBorder="1">
      <alignment/>
      <protection/>
    </xf>
    <xf numFmtId="165" fontId="17" fillId="3" borderId="32" xfId="20" applyNumberFormat="1" applyFont="1" applyFill="1" applyBorder="1">
      <alignment/>
      <protection/>
    </xf>
    <xf numFmtId="165" fontId="17" fillId="3" borderId="34" xfId="20" applyNumberFormat="1" applyFont="1" applyFill="1" applyBorder="1">
      <alignment/>
      <protection/>
    </xf>
    <xf numFmtId="165" fontId="17" fillId="3" borderId="35" xfId="20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7"/>
  <sheetViews>
    <sheetView tabSelected="1" zoomScale="140" zoomScaleNormal="140" workbookViewId="0" topLeftCell="A226">
      <selection activeCell="G236" sqref="G236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625" style="1" customWidth="1"/>
    <col min="4" max="4" width="63.875" style="1" customWidth="1"/>
    <col min="5" max="6" width="0" style="1" hidden="1" customWidth="1"/>
    <col min="7" max="7" width="11.625" style="1" customWidth="1"/>
    <col min="8" max="8" width="11.25390625" style="1" customWidth="1"/>
    <col min="9" max="9" width="11.125" style="1" customWidth="1"/>
    <col min="10" max="10" width="12.375" style="1" customWidth="1"/>
    <col min="11" max="11" width="18.00390625" style="1" customWidth="1"/>
    <col min="12" max="12" width="12.375" style="1" customWidth="1"/>
    <col min="13" max="13" width="11.00390625" style="1" customWidth="1"/>
    <col min="14" max="14" width="13.50390625" style="1" customWidth="1"/>
    <col min="15" max="250" width="9.00390625" style="1" customWidth="1"/>
    <col min="251" max="16384" width="9.00390625" style="2" customWidth="1"/>
  </cols>
  <sheetData>
    <row r="1" spans="1:6" ht="12.75">
      <c r="A1" s="3"/>
      <c r="B1" s="4"/>
      <c r="C1" s="4"/>
      <c r="D1" s="4"/>
      <c r="E1" s="4"/>
      <c r="F1" s="4"/>
    </row>
    <row r="2" spans="1:6" ht="12.75">
      <c r="A2" s="5" t="s">
        <v>0</v>
      </c>
      <c r="B2" s="4"/>
      <c r="C2" s="4"/>
      <c r="D2" s="4"/>
      <c r="E2" s="4"/>
      <c r="F2" s="4"/>
    </row>
    <row r="3" spans="1:6" ht="12.75">
      <c r="A3" s="3"/>
      <c r="B3" s="4"/>
      <c r="C3" s="4"/>
      <c r="D3" s="4"/>
      <c r="E3" s="4"/>
      <c r="F3" s="4"/>
    </row>
    <row r="4" spans="1:6" ht="12.75">
      <c r="A4" s="3" t="s">
        <v>1</v>
      </c>
      <c r="B4" s="4"/>
      <c r="C4" s="4"/>
      <c r="D4" s="4"/>
      <c r="E4" s="4"/>
      <c r="F4" s="4"/>
    </row>
    <row r="5" spans="1:6" ht="12.75">
      <c r="A5" s="3" t="s">
        <v>2</v>
      </c>
      <c r="B5" s="4"/>
      <c r="C5" s="4"/>
      <c r="D5" s="4"/>
      <c r="E5" s="4"/>
      <c r="F5" s="4"/>
    </row>
    <row r="6" spans="1:6" ht="12.75">
      <c r="A6" s="3"/>
      <c r="B6" s="4"/>
      <c r="C6" s="4"/>
      <c r="D6" s="4"/>
      <c r="E6" s="4"/>
      <c r="F6" s="4"/>
    </row>
    <row r="7" spans="1:9" ht="12.75">
      <c r="A7" s="6" t="s">
        <v>3</v>
      </c>
      <c r="B7" s="7"/>
      <c r="C7" s="8"/>
      <c r="D7" s="9"/>
      <c r="E7" s="10"/>
      <c r="F7" s="11"/>
      <c r="G7" s="12" t="s">
        <v>4</v>
      </c>
      <c r="H7" s="13"/>
      <c r="I7" s="14" t="s">
        <v>5</v>
      </c>
    </row>
    <row r="8" spans="1:9" ht="12.75">
      <c r="A8" s="15"/>
      <c r="B8" s="16" t="s">
        <v>6</v>
      </c>
      <c r="C8" s="17"/>
      <c r="D8" s="18" t="s">
        <v>7</v>
      </c>
      <c r="E8" s="19"/>
      <c r="F8" s="20"/>
      <c r="G8" s="21" t="s">
        <v>8</v>
      </c>
      <c r="H8" s="22" t="s">
        <v>9</v>
      </c>
      <c r="I8" s="23" t="s">
        <v>10</v>
      </c>
    </row>
    <row r="9" spans="1:9" ht="12.75">
      <c r="A9" s="24"/>
      <c r="B9" s="25"/>
      <c r="C9" s="26" t="s">
        <v>11</v>
      </c>
      <c r="D9" s="27"/>
      <c r="E9" s="28"/>
      <c r="F9" s="29"/>
      <c r="G9" s="21" t="s">
        <v>12</v>
      </c>
      <c r="H9" s="22"/>
      <c r="I9" s="23" t="s">
        <v>13</v>
      </c>
    </row>
    <row r="10" spans="1:19" ht="12.75">
      <c r="A10" s="30" t="s">
        <v>14</v>
      </c>
      <c r="B10" s="31" t="s">
        <v>15</v>
      </c>
      <c r="C10" s="31"/>
      <c r="D10" s="31"/>
      <c r="E10" s="31"/>
      <c r="F10" s="32"/>
      <c r="G10" s="32">
        <f>G11+G13+G15</f>
        <v>50254</v>
      </c>
      <c r="H10" s="32">
        <f>H11+H13+H15</f>
        <v>0</v>
      </c>
      <c r="I10" s="33">
        <f>I11+I13+I15</f>
        <v>50254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2.75">
      <c r="A11" s="35"/>
      <c r="B11" s="36" t="s">
        <v>16</v>
      </c>
      <c r="C11" s="37"/>
      <c r="D11" s="38" t="s">
        <v>17</v>
      </c>
      <c r="E11" s="39"/>
      <c r="F11" s="40"/>
      <c r="G11" s="41">
        <f>G12</f>
        <v>21600</v>
      </c>
      <c r="H11" s="41">
        <f>H12</f>
        <v>0</v>
      </c>
      <c r="I11" s="42">
        <f>I12</f>
        <v>21600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2.75">
      <c r="A12" s="35"/>
      <c r="B12" s="37"/>
      <c r="C12" s="37"/>
      <c r="D12" s="43" t="s">
        <v>18</v>
      </c>
      <c r="E12" s="39"/>
      <c r="F12" s="40"/>
      <c r="G12" s="44">
        <v>21600</v>
      </c>
      <c r="H12" s="44">
        <v>0</v>
      </c>
      <c r="I12" s="45">
        <f>H12+G12</f>
        <v>21600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.75">
      <c r="A13" s="35"/>
      <c r="B13" s="36" t="s">
        <v>19</v>
      </c>
      <c r="C13" s="37"/>
      <c r="D13" s="38" t="s">
        <v>20</v>
      </c>
      <c r="E13" s="46"/>
      <c r="F13" s="40"/>
      <c r="G13" s="41">
        <f>G14</f>
        <v>2649</v>
      </c>
      <c r="H13" s="41">
        <f>H14</f>
        <v>0</v>
      </c>
      <c r="I13" s="42">
        <f>I14</f>
        <v>2649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.75">
      <c r="A14" s="35"/>
      <c r="B14" s="36"/>
      <c r="C14" s="37"/>
      <c r="D14" s="43" t="s">
        <v>18</v>
      </c>
      <c r="E14" s="46"/>
      <c r="F14" s="40"/>
      <c r="G14" s="44">
        <v>2649</v>
      </c>
      <c r="H14" s="44">
        <v>0</v>
      </c>
      <c r="I14" s="45">
        <f>H14+G14</f>
        <v>2649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75">
      <c r="A15" s="35"/>
      <c r="B15" s="36" t="s">
        <v>21</v>
      </c>
      <c r="C15" s="37"/>
      <c r="D15" s="38" t="s">
        <v>22</v>
      </c>
      <c r="E15" s="46"/>
      <c r="F15" s="40"/>
      <c r="G15" s="41">
        <f>G16</f>
        <v>26005</v>
      </c>
      <c r="H15" s="41">
        <f>H16</f>
        <v>0</v>
      </c>
      <c r="I15" s="42">
        <f>I16</f>
        <v>26005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.75">
      <c r="A16" s="35"/>
      <c r="B16" s="47"/>
      <c r="C16" s="48"/>
      <c r="D16" s="49" t="s">
        <v>18</v>
      </c>
      <c r="E16" s="46"/>
      <c r="F16" s="40"/>
      <c r="G16" s="44">
        <v>26005</v>
      </c>
      <c r="H16" s="44">
        <v>0</v>
      </c>
      <c r="I16" s="45">
        <f>H16+G16</f>
        <v>26005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.75">
      <c r="A17" s="50" t="s">
        <v>23</v>
      </c>
      <c r="B17" s="51" t="s">
        <v>24</v>
      </c>
      <c r="C17" s="51"/>
      <c r="D17" s="51"/>
      <c r="E17" s="51"/>
      <c r="F17" s="32"/>
      <c r="G17" s="32">
        <f>G18+G20</f>
        <v>11361175</v>
      </c>
      <c r="H17" s="32">
        <f>H18+H20</f>
        <v>-236759</v>
      </c>
      <c r="I17" s="33">
        <f>I18+I20</f>
        <v>11124416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.75">
      <c r="A18" s="35"/>
      <c r="B18" s="47" t="s">
        <v>25</v>
      </c>
      <c r="C18" s="38"/>
      <c r="D18" s="37" t="s">
        <v>26</v>
      </c>
      <c r="E18" s="39"/>
      <c r="F18" s="52"/>
      <c r="G18" s="37">
        <f>G19</f>
        <v>18000</v>
      </c>
      <c r="H18" s="37">
        <f>H19</f>
        <v>0</v>
      </c>
      <c r="I18" s="53">
        <f>I19</f>
        <v>18000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.75">
      <c r="A19" s="54"/>
      <c r="B19" s="55"/>
      <c r="C19" s="52"/>
      <c r="D19" s="56" t="s">
        <v>18</v>
      </c>
      <c r="E19" s="39"/>
      <c r="F19" s="57"/>
      <c r="G19" s="44">
        <v>18000</v>
      </c>
      <c r="H19" s="44">
        <v>0</v>
      </c>
      <c r="I19" s="45">
        <f>H19+G19</f>
        <v>18000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.75">
      <c r="A20" s="35"/>
      <c r="B20" s="47" t="s">
        <v>27</v>
      </c>
      <c r="C20" s="38"/>
      <c r="D20" s="37" t="s">
        <v>28</v>
      </c>
      <c r="E20" s="46"/>
      <c r="F20" s="58"/>
      <c r="G20" s="37">
        <f>G21+G22</f>
        <v>11343175</v>
      </c>
      <c r="H20" s="37">
        <f>H21+H22</f>
        <v>-236759</v>
      </c>
      <c r="I20" s="53">
        <f>I21+I22</f>
        <v>11106416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.75">
      <c r="A21" s="35"/>
      <c r="B21" s="47"/>
      <c r="C21" s="38"/>
      <c r="D21" s="56" t="s">
        <v>29</v>
      </c>
      <c r="E21" s="39"/>
      <c r="F21" s="57"/>
      <c r="G21" s="59">
        <v>8865975</v>
      </c>
      <c r="H21" s="59">
        <v>-236759</v>
      </c>
      <c r="I21" s="60">
        <f>H21+G21</f>
        <v>8629216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.75">
      <c r="A22" s="35"/>
      <c r="B22" s="47"/>
      <c r="C22" s="38"/>
      <c r="D22" s="61" t="s">
        <v>30</v>
      </c>
      <c r="E22" s="62"/>
      <c r="F22" s="63"/>
      <c r="G22" s="44">
        <f>G23</f>
        <v>2477200</v>
      </c>
      <c r="H22" s="44">
        <f>H23</f>
        <v>0</v>
      </c>
      <c r="I22" s="45">
        <f>H22+G22</f>
        <v>2477200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.75">
      <c r="A23" s="35"/>
      <c r="B23" s="47"/>
      <c r="C23" s="38"/>
      <c r="D23" s="61" t="s">
        <v>31</v>
      </c>
      <c r="E23" s="39"/>
      <c r="F23" s="57"/>
      <c r="G23" s="44">
        <v>2477200</v>
      </c>
      <c r="H23" s="44">
        <v>0</v>
      </c>
      <c r="I23" s="45">
        <f>H23+G23</f>
        <v>2477200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.75">
      <c r="A24" s="50" t="s">
        <v>32</v>
      </c>
      <c r="B24" s="51" t="s">
        <v>33</v>
      </c>
      <c r="C24" s="51"/>
      <c r="D24" s="51"/>
      <c r="E24" s="51"/>
      <c r="F24" s="32"/>
      <c r="G24" s="32">
        <f>G25+G29</f>
        <v>1051853</v>
      </c>
      <c r="H24" s="32">
        <f>H25+H29</f>
        <v>0</v>
      </c>
      <c r="I24" s="33">
        <f>I25+I29</f>
        <v>1051853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.75">
      <c r="A25" s="64"/>
      <c r="B25" s="36" t="s">
        <v>34</v>
      </c>
      <c r="C25" s="37"/>
      <c r="D25" s="38" t="s">
        <v>35</v>
      </c>
      <c r="E25" s="46"/>
      <c r="F25" s="58"/>
      <c r="G25" s="37">
        <f>G26+G27</f>
        <v>1025000</v>
      </c>
      <c r="H25" s="37">
        <f>H26+H27</f>
        <v>0</v>
      </c>
      <c r="I25" s="53">
        <f>I26+I27</f>
        <v>1025000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.75">
      <c r="A26" s="64"/>
      <c r="B26" s="36"/>
      <c r="C26" s="37"/>
      <c r="D26" s="43" t="s">
        <v>29</v>
      </c>
      <c r="E26" s="39"/>
      <c r="F26" s="57"/>
      <c r="G26" s="59">
        <v>765000</v>
      </c>
      <c r="H26" s="59">
        <v>0</v>
      </c>
      <c r="I26" s="60">
        <f>H26+G26</f>
        <v>765000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.75">
      <c r="A27" s="64"/>
      <c r="B27" s="36"/>
      <c r="C27" s="37"/>
      <c r="D27" s="52" t="s">
        <v>30</v>
      </c>
      <c r="E27" s="39"/>
      <c r="F27" s="65"/>
      <c r="G27" s="61">
        <f>G28</f>
        <v>260000</v>
      </c>
      <c r="H27" s="61">
        <f>H28</f>
        <v>0</v>
      </c>
      <c r="I27" s="66">
        <f>I28</f>
        <v>260000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.75">
      <c r="A28" s="64"/>
      <c r="B28" s="36"/>
      <c r="C28" s="37"/>
      <c r="D28" s="52" t="s">
        <v>36</v>
      </c>
      <c r="E28" s="39"/>
      <c r="F28" s="57"/>
      <c r="G28" s="61">
        <v>260000</v>
      </c>
      <c r="H28" s="61">
        <v>0</v>
      </c>
      <c r="I28" s="66">
        <f>H28+G28</f>
        <v>260000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.75">
      <c r="A29" s="64"/>
      <c r="B29" s="67">
        <v>70095</v>
      </c>
      <c r="C29" s="37"/>
      <c r="D29" s="38" t="s">
        <v>22</v>
      </c>
      <c r="E29" s="39"/>
      <c r="F29" s="57"/>
      <c r="G29" s="37">
        <v>26853</v>
      </c>
      <c r="H29" s="37">
        <v>0</v>
      </c>
      <c r="I29" s="53">
        <f>H29+G29</f>
        <v>26853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.75">
      <c r="A30" s="50" t="s">
        <v>37</v>
      </c>
      <c r="B30" s="31" t="s">
        <v>38</v>
      </c>
      <c r="C30" s="31"/>
      <c r="D30" s="31"/>
      <c r="E30" s="31"/>
      <c r="F30" s="68"/>
      <c r="G30" s="32">
        <f>G31</f>
        <v>205490</v>
      </c>
      <c r="H30" s="32">
        <f>H31</f>
        <v>0</v>
      </c>
      <c r="I30" s="33">
        <f>I31</f>
        <v>205490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.75">
      <c r="A31" s="35"/>
      <c r="B31" s="36" t="s">
        <v>39</v>
      </c>
      <c r="C31" s="37"/>
      <c r="D31" s="38" t="s">
        <v>40</v>
      </c>
      <c r="E31" s="46"/>
      <c r="F31" s="40"/>
      <c r="G31" s="41">
        <f>G32</f>
        <v>205490</v>
      </c>
      <c r="H31" s="41">
        <f>H32</f>
        <v>0</v>
      </c>
      <c r="I31" s="42">
        <f>I32</f>
        <v>205490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.75">
      <c r="A32" s="35"/>
      <c r="B32" s="36"/>
      <c r="C32" s="37"/>
      <c r="D32" s="43" t="s">
        <v>18</v>
      </c>
      <c r="E32" s="46"/>
      <c r="F32" s="40"/>
      <c r="G32" s="44">
        <v>205490</v>
      </c>
      <c r="H32" s="44">
        <v>0</v>
      </c>
      <c r="I32" s="45">
        <f>H32+G32</f>
        <v>205490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.75">
      <c r="A33" s="50" t="s">
        <v>41</v>
      </c>
      <c r="B33" s="31" t="s">
        <v>42</v>
      </c>
      <c r="C33" s="31"/>
      <c r="D33" s="31"/>
      <c r="E33" s="31"/>
      <c r="F33" s="68"/>
      <c r="G33" s="32">
        <f>G34+G38+G40+G48+G46</f>
        <v>8233775</v>
      </c>
      <c r="H33" s="32">
        <f>H34+H38+H40+H48+H46</f>
        <v>-60000</v>
      </c>
      <c r="I33" s="33">
        <f>I34+I38+I40+I48+I46</f>
        <v>8173775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.75">
      <c r="A34" s="35"/>
      <c r="B34" s="36" t="s">
        <v>43</v>
      </c>
      <c r="C34" s="37"/>
      <c r="D34" s="38" t="s">
        <v>44</v>
      </c>
      <c r="E34" s="46"/>
      <c r="F34" s="58"/>
      <c r="G34" s="37">
        <f>G35+G36+G37</f>
        <v>247100</v>
      </c>
      <c r="H34" s="37">
        <f>H35+H36+H37</f>
        <v>0</v>
      </c>
      <c r="I34" s="53">
        <f>I35+I36+I37</f>
        <v>247100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>
      <c r="A35" s="64"/>
      <c r="B35" s="52"/>
      <c r="C35" s="52"/>
      <c r="D35" s="52" t="s">
        <v>45</v>
      </c>
      <c r="E35" s="39"/>
      <c r="F35" s="57"/>
      <c r="G35" s="44">
        <v>206171</v>
      </c>
      <c r="H35" s="44">
        <v>0</v>
      </c>
      <c r="I35" s="45">
        <f>H35+G35</f>
        <v>206171</v>
      </c>
      <c r="J35" s="34"/>
      <c r="K35" s="34"/>
      <c r="L35" s="46"/>
      <c r="M35" s="34"/>
      <c r="N35" s="34"/>
      <c r="O35" s="34"/>
      <c r="P35" s="34"/>
      <c r="Q35" s="34"/>
      <c r="R35" s="34"/>
      <c r="S35" s="34"/>
    </row>
    <row r="36" spans="1:19" ht="12.75">
      <c r="A36" s="64"/>
      <c r="B36" s="69"/>
      <c r="C36" s="52"/>
      <c r="D36" s="52" t="s">
        <v>46</v>
      </c>
      <c r="E36" s="39"/>
      <c r="F36" s="57"/>
      <c r="G36" s="44">
        <v>33400</v>
      </c>
      <c r="H36" s="44">
        <v>0</v>
      </c>
      <c r="I36" s="45">
        <f>H36+G36</f>
        <v>33400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.75">
      <c r="A37" s="64"/>
      <c r="B37" s="69"/>
      <c r="C37" s="52"/>
      <c r="D37" s="52" t="s">
        <v>18</v>
      </c>
      <c r="E37" s="39"/>
      <c r="F37" s="57"/>
      <c r="G37" s="44">
        <v>7529</v>
      </c>
      <c r="H37" s="44">
        <v>0</v>
      </c>
      <c r="I37" s="45">
        <f>H37+G37</f>
        <v>7529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.75">
      <c r="A38" s="70"/>
      <c r="B38" s="71" t="s">
        <v>47</v>
      </c>
      <c r="C38" s="38"/>
      <c r="D38" s="38" t="s">
        <v>48</v>
      </c>
      <c r="E38" s="46"/>
      <c r="F38" s="38"/>
      <c r="G38" s="37">
        <f>G39</f>
        <v>193610</v>
      </c>
      <c r="H38" s="37">
        <f>H39</f>
        <v>0</v>
      </c>
      <c r="I38" s="53">
        <f>I39</f>
        <v>193610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.75">
      <c r="A39" s="70"/>
      <c r="B39" s="71"/>
      <c r="C39" s="38"/>
      <c r="D39" s="43" t="s">
        <v>49</v>
      </c>
      <c r="E39" s="46"/>
      <c r="F39" s="40"/>
      <c r="G39" s="44">
        <v>193610</v>
      </c>
      <c r="H39" s="44">
        <v>0</v>
      </c>
      <c r="I39" s="45">
        <f>H39+G39</f>
        <v>193610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.75">
      <c r="A40" s="35"/>
      <c r="B40" s="36" t="s">
        <v>50</v>
      </c>
      <c r="C40" s="37"/>
      <c r="D40" s="38" t="s">
        <v>51</v>
      </c>
      <c r="E40" s="46"/>
      <c r="F40" s="40"/>
      <c r="G40" s="41">
        <f>G41+G45</f>
        <v>7491640</v>
      </c>
      <c r="H40" s="41">
        <f>H41+H45</f>
        <v>-60000</v>
      </c>
      <c r="I40" s="42">
        <f>I41+I45</f>
        <v>7431640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.75">
      <c r="A41" s="70"/>
      <c r="B41" s="71"/>
      <c r="C41" s="38"/>
      <c r="D41" s="52" t="s">
        <v>30</v>
      </c>
      <c r="E41" s="62"/>
      <c r="F41" s="63"/>
      <c r="G41" s="44">
        <f>G42+G43+G44</f>
        <v>6316640</v>
      </c>
      <c r="H41" s="44">
        <f>H42+H43+H44</f>
        <v>0</v>
      </c>
      <c r="I41" s="45">
        <f>I42+I43+I44</f>
        <v>6316640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.75">
      <c r="A42" s="64"/>
      <c r="B42" s="69"/>
      <c r="C42" s="52"/>
      <c r="D42" s="52" t="s">
        <v>52</v>
      </c>
      <c r="E42" s="39"/>
      <c r="F42" s="57"/>
      <c r="G42" s="44">
        <v>3034275</v>
      </c>
      <c r="H42" s="44">
        <v>0</v>
      </c>
      <c r="I42" s="45">
        <f>H42+G42</f>
        <v>3034275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.75">
      <c r="A43" s="64"/>
      <c r="B43" s="69"/>
      <c r="C43" s="52"/>
      <c r="D43" s="52" t="s">
        <v>53</v>
      </c>
      <c r="E43" s="39"/>
      <c r="F43" s="57"/>
      <c r="G43" s="44">
        <v>600888</v>
      </c>
      <c r="H43" s="44">
        <v>0</v>
      </c>
      <c r="I43" s="45">
        <f>H43+G43</f>
        <v>600888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.75">
      <c r="A44" s="54"/>
      <c r="B44" s="72"/>
      <c r="C44" s="61"/>
      <c r="D44" s="52" t="s">
        <v>54</v>
      </c>
      <c r="E44" s="39"/>
      <c r="F44" s="57"/>
      <c r="G44" s="44">
        <v>2681477</v>
      </c>
      <c r="H44" s="44">
        <v>0</v>
      </c>
      <c r="I44" s="45">
        <f>H44+G44</f>
        <v>2681477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.75">
      <c r="A45" s="54"/>
      <c r="B45" s="72"/>
      <c r="C45" s="61"/>
      <c r="D45" s="43" t="s">
        <v>29</v>
      </c>
      <c r="E45" s="39"/>
      <c r="F45" s="57"/>
      <c r="G45" s="59">
        <v>1175000</v>
      </c>
      <c r="H45" s="59">
        <v>-60000</v>
      </c>
      <c r="I45" s="60">
        <f>H45+G45</f>
        <v>1115000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.75">
      <c r="A46" s="54"/>
      <c r="B46" s="67">
        <v>75075</v>
      </c>
      <c r="C46" s="37"/>
      <c r="D46" s="73" t="s">
        <v>55</v>
      </c>
      <c r="E46" s="74"/>
      <c r="F46" s="75"/>
      <c r="G46" s="41">
        <f>G47</f>
        <v>290960</v>
      </c>
      <c r="H46" s="41">
        <f>H47</f>
        <v>0</v>
      </c>
      <c r="I46" s="42">
        <f>I47</f>
        <v>290960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.75">
      <c r="A47" s="54"/>
      <c r="B47" s="72"/>
      <c r="C47" s="61"/>
      <c r="D47" s="43" t="s">
        <v>49</v>
      </c>
      <c r="E47" s="39"/>
      <c r="F47" s="57"/>
      <c r="G47" s="44">
        <v>290960</v>
      </c>
      <c r="H47" s="44">
        <v>0</v>
      </c>
      <c r="I47" s="45">
        <f>H47+G47</f>
        <v>290960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.75">
      <c r="A48" s="35"/>
      <c r="B48" s="36" t="s">
        <v>56</v>
      </c>
      <c r="C48" s="37"/>
      <c r="D48" s="38" t="s">
        <v>57</v>
      </c>
      <c r="E48" s="46"/>
      <c r="F48" s="58"/>
      <c r="G48" s="37">
        <f>G49+G50</f>
        <v>10465</v>
      </c>
      <c r="H48" s="37">
        <f>H49+H50</f>
        <v>0</v>
      </c>
      <c r="I48" s="53">
        <f>I49+I50</f>
        <v>10465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.75">
      <c r="A49" s="35"/>
      <c r="B49" s="36"/>
      <c r="C49" s="37"/>
      <c r="D49" s="52" t="s">
        <v>46</v>
      </c>
      <c r="E49" s="62"/>
      <c r="F49" s="65"/>
      <c r="G49" s="61">
        <v>683</v>
      </c>
      <c r="H49" s="61">
        <v>0</v>
      </c>
      <c r="I49" s="66">
        <f>H49+G49</f>
        <v>683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.75">
      <c r="A50" s="35"/>
      <c r="B50" s="71"/>
      <c r="C50" s="38"/>
      <c r="D50" s="43" t="s">
        <v>18</v>
      </c>
      <c r="E50" s="39"/>
      <c r="F50" s="57"/>
      <c r="G50" s="44">
        <v>9782</v>
      </c>
      <c r="H50" s="44">
        <v>0</v>
      </c>
      <c r="I50" s="45">
        <f>H50+G50</f>
        <v>9782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.75">
      <c r="A51" s="76" t="s">
        <v>58</v>
      </c>
      <c r="B51" s="77" t="s">
        <v>59</v>
      </c>
      <c r="C51" s="77"/>
      <c r="D51" s="77"/>
      <c r="E51" s="77"/>
      <c r="F51" s="77"/>
      <c r="G51" s="78"/>
      <c r="H51" s="78"/>
      <c r="I51" s="79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.75">
      <c r="A52" s="80"/>
      <c r="B52" s="81" t="s">
        <v>60</v>
      </c>
      <c r="C52" s="81"/>
      <c r="D52" s="81"/>
      <c r="E52" s="81"/>
      <c r="F52" s="82"/>
      <c r="G52" s="83">
        <f>G54</f>
        <v>7000</v>
      </c>
      <c r="H52" s="83">
        <f>H54</f>
        <v>0</v>
      </c>
      <c r="I52" s="84">
        <f>I54</f>
        <v>7000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.75">
      <c r="A53" s="35"/>
      <c r="B53" s="36" t="s">
        <v>61</v>
      </c>
      <c r="C53" s="37"/>
      <c r="D53" s="38" t="s">
        <v>62</v>
      </c>
      <c r="E53" s="39"/>
      <c r="F53" s="52"/>
      <c r="G53" s="61"/>
      <c r="H53" s="61"/>
      <c r="I53" s="66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.75">
      <c r="A54" s="35"/>
      <c r="B54" s="37"/>
      <c r="C54" s="37"/>
      <c r="D54" s="38" t="s">
        <v>63</v>
      </c>
      <c r="E54" s="46"/>
      <c r="F54" s="58"/>
      <c r="G54" s="37">
        <f>G55+G56</f>
        <v>7000</v>
      </c>
      <c r="H54" s="37">
        <f>H55+H56</f>
        <v>0</v>
      </c>
      <c r="I54" s="53">
        <f>I55+I56</f>
        <v>7000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.75">
      <c r="A55" s="54"/>
      <c r="B55" s="61"/>
      <c r="C55" s="61"/>
      <c r="D55" s="52" t="s">
        <v>46</v>
      </c>
      <c r="E55" s="39"/>
      <c r="F55" s="57"/>
      <c r="G55" s="44">
        <v>500</v>
      </c>
      <c r="H55" s="44"/>
      <c r="I55" s="45">
        <f>H55+G55</f>
        <v>500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.75">
      <c r="A56" s="54"/>
      <c r="B56" s="61"/>
      <c r="C56" s="61"/>
      <c r="D56" s="52" t="s">
        <v>18</v>
      </c>
      <c r="E56" s="39"/>
      <c r="F56" s="57"/>
      <c r="G56" s="44">
        <v>6500</v>
      </c>
      <c r="H56" s="44">
        <v>0</v>
      </c>
      <c r="I56" s="45">
        <f>H56+G56</f>
        <v>6500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.75">
      <c r="A57" s="50" t="s">
        <v>64</v>
      </c>
      <c r="B57" s="31" t="s">
        <v>65</v>
      </c>
      <c r="C57" s="31"/>
      <c r="D57" s="31"/>
      <c r="E57" s="31"/>
      <c r="F57" s="68"/>
      <c r="G57" s="32">
        <f>G58+G61+G63+G68</f>
        <v>688529</v>
      </c>
      <c r="H57" s="32">
        <f>H58+H61+H63+H68</f>
        <v>0</v>
      </c>
      <c r="I57" s="33">
        <f>I58+I61+I63+I68</f>
        <v>688529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.75">
      <c r="A58" s="35"/>
      <c r="B58" s="36" t="s">
        <v>66</v>
      </c>
      <c r="C58" s="37"/>
      <c r="D58" s="38" t="s">
        <v>67</v>
      </c>
      <c r="E58" s="46"/>
      <c r="F58" s="58"/>
      <c r="G58" s="37">
        <f>G59+G60</f>
        <v>180879</v>
      </c>
      <c r="H58" s="37">
        <f>H59+H60</f>
        <v>0</v>
      </c>
      <c r="I58" s="53">
        <f>I59+I60</f>
        <v>180879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.75">
      <c r="A59" s="35"/>
      <c r="B59" s="36"/>
      <c r="C59" s="37"/>
      <c r="D59" s="52" t="s">
        <v>46</v>
      </c>
      <c r="E59" s="46"/>
      <c r="F59" s="57"/>
      <c r="G59" s="44">
        <v>1750</v>
      </c>
      <c r="H59" s="44"/>
      <c r="I59" s="45">
        <f>H59+G59</f>
        <v>1750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.75">
      <c r="A60" s="35"/>
      <c r="B60" s="36"/>
      <c r="C60" s="37"/>
      <c r="D60" s="52" t="s">
        <v>18</v>
      </c>
      <c r="E60" s="39"/>
      <c r="F60" s="57"/>
      <c r="G60" s="44">
        <v>179129</v>
      </c>
      <c r="H60" s="44"/>
      <c r="I60" s="45">
        <f>H60+G60</f>
        <v>179129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.75">
      <c r="A61" s="35"/>
      <c r="B61" s="36" t="s">
        <v>68</v>
      </c>
      <c r="C61" s="37"/>
      <c r="D61" s="38" t="s">
        <v>69</v>
      </c>
      <c r="E61" s="46"/>
      <c r="F61" s="58"/>
      <c r="G61" s="37">
        <f>G62</f>
        <v>1430</v>
      </c>
      <c r="H61" s="37">
        <f>H62</f>
        <v>0</v>
      </c>
      <c r="I61" s="53">
        <f>I62</f>
        <v>1430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.75">
      <c r="A62" s="70"/>
      <c r="B62" s="71"/>
      <c r="C62" s="38"/>
      <c r="D62" s="43" t="s">
        <v>70</v>
      </c>
      <c r="E62" s="39"/>
      <c r="F62" s="57"/>
      <c r="G62" s="44">
        <v>1430</v>
      </c>
      <c r="H62" s="44"/>
      <c r="I62" s="45">
        <f>H62+G62</f>
        <v>1430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.75">
      <c r="A63" s="35"/>
      <c r="B63" s="36" t="s">
        <v>71</v>
      </c>
      <c r="C63" s="37"/>
      <c r="D63" s="38" t="s">
        <v>72</v>
      </c>
      <c r="E63" s="46"/>
      <c r="F63" s="58"/>
      <c r="G63" s="37">
        <f>G64</f>
        <v>474220</v>
      </c>
      <c r="H63" s="37">
        <f>H64</f>
        <v>0</v>
      </c>
      <c r="I63" s="53">
        <f>I64</f>
        <v>474220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.75">
      <c r="A64" s="35"/>
      <c r="B64" s="38"/>
      <c r="C64" s="38"/>
      <c r="D64" s="52" t="s">
        <v>30</v>
      </c>
      <c r="E64" s="62"/>
      <c r="F64" s="65"/>
      <c r="G64" s="61">
        <f>G65+G66+G67</f>
        <v>474220</v>
      </c>
      <c r="H64" s="61">
        <f>H65+H66+H67</f>
        <v>0</v>
      </c>
      <c r="I64" s="66">
        <f>I65+I66+I67</f>
        <v>474220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.75">
      <c r="A65" s="64"/>
      <c r="B65" s="52"/>
      <c r="C65" s="52"/>
      <c r="D65" s="52" t="s">
        <v>52</v>
      </c>
      <c r="E65" s="39"/>
      <c r="F65" s="57"/>
      <c r="G65" s="61">
        <v>308170</v>
      </c>
      <c r="H65" s="61">
        <v>0</v>
      </c>
      <c r="I65" s="66">
        <f>G65</f>
        <v>308170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.75">
      <c r="A66" s="64"/>
      <c r="B66" s="52"/>
      <c r="C66" s="52"/>
      <c r="D66" s="52" t="s">
        <v>53</v>
      </c>
      <c r="E66" s="39"/>
      <c r="F66" s="57"/>
      <c r="G66" s="61">
        <v>60732</v>
      </c>
      <c r="H66" s="61">
        <v>0</v>
      </c>
      <c r="I66" s="66">
        <f>G66</f>
        <v>60732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.75">
      <c r="A67" s="64"/>
      <c r="B67" s="52"/>
      <c r="C67" s="52"/>
      <c r="D67" s="52" t="s">
        <v>54</v>
      </c>
      <c r="E67" s="39"/>
      <c r="F67" s="57"/>
      <c r="G67" s="61">
        <v>105318</v>
      </c>
      <c r="H67" s="61">
        <v>0</v>
      </c>
      <c r="I67" s="66">
        <f>H67+G67</f>
        <v>105318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.75">
      <c r="A68" s="64"/>
      <c r="B68" s="85">
        <v>75495</v>
      </c>
      <c r="C68" s="52"/>
      <c r="D68" s="38" t="s">
        <v>22</v>
      </c>
      <c r="E68" s="39"/>
      <c r="F68" s="57"/>
      <c r="G68" s="41">
        <f>G69</f>
        <v>32000</v>
      </c>
      <c r="H68" s="41">
        <f>H69</f>
        <v>0</v>
      </c>
      <c r="I68" s="42">
        <f>I69</f>
        <v>32000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.75">
      <c r="A69" s="64"/>
      <c r="B69" s="52"/>
      <c r="C69" s="52"/>
      <c r="D69" s="43" t="s">
        <v>73</v>
      </c>
      <c r="E69" s="39"/>
      <c r="F69" s="57"/>
      <c r="G69" s="44">
        <v>32000</v>
      </c>
      <c r="H69" s="44">
        <v>0</v>
      </c>
      <c r="I69" s="45">
        <f>H69+G69</f>
        <v>32000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.75">
      <c r="A70" s="76" t="s">
        <v>74</v>
      </c>
      <c r="B70" s="86" t="s">
        <v>75</v>
      </c>
      <c r="C70" s="86"/>
      <c r="D70" s="86"/>
      <c r="E70" s="86"/>
      <c r="F70" s="87"/>
      <c r="G70" s="87"/>
      <c r="H70" s="87"/>
      <c r="I70" s="88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.75">
      <c r="A71" s="89"/>
      <c r="B71" s="90" t="s">
        <v>76</v>
      </c>
      <c r="C71" s="90"/>
      <c r="D71" s="90"/>
      <c r="E71" s="90"/>
      <c r="F71" s="91"/>
      <c r="G71" s="91"/>
      <c r="H71" s="91"/>
      <c r="I71" s="92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.75">
      <c r="A72" s="93"/>
      <c r="B72" s="81" t="s">
        <v>77</v>
      </c>
      <c r="C72" s="81"/>
      <c r="D72" s="81"/>
      <c r="E72" s="81"/>
      <c r="F72" s="94"/>
      <c r="G72" s="94">
        <f>G73</f>
        <v>138875</v>
      </c>
      <c r="H72" s="94">
        <f>H73</f>
        <v>0</v>
      </c>
      <c r="I72" s="95">
        <f>I73</f>
        <v>138875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.75">
      <c r="A73" s="70"/>
      <c r="B73" s="36" t="s">
        <v>78</v>
      </c>
      <c r="C73" s="37"/>
      <c r="D73" s="74" t="s">
        <v>79</v>
      </c>
      <c r="E73" s="46"/>
      <c r="F73" s="58"/>
      <c r="G73" s="37">
        <f>G74</f>
        <v>138875</v>
      </c>
      <c r="H73" s="37">
        <f>H74</f>
        <v>0</v>
      </c>
      <c r="I73" s="53">
        <f>I74</f>
        <v>138875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.75">
      <c r="A74" s="70"/>
      <c r="B74" s="36"/>
      <c r="C74" s="37"/>
      <c r="D74" s="39" t="s">
        <v>30</v>
      </c>
      <c r="E74" s="46"/>
      <c r="F74" s="65"/>
      <c r="G74" s="61">
        <f>G75+G76</f>
        <v>138875</v>
      </c>
      <c r="H74" s="61">
        <f>H75+H76</f>
        <v>0</v>
      </c>
      <c r="I74" s="66">
        <f>I75+I76</f>
        <v>138875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.75">
      <c r="A75" s="70"/>
      <c r="B75" s="36"/>
      <c r="C75" s="37"/>
      <c r="D75" s="96" t="s">
        <v>80</v>
      </c>
      <c r="E75" s="46"/>
      <c r="F75" s="57"/>
      <c r="G75" s="61">
        <v>54425</v>
      </c>
      <c r="H75" s="61">
        <v>0</v>
      </c>
      <c r="I75" s="66">
        <f>H75+G75</f>
        <v>54425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.75">
      <c r="A76" s="70"/>
      <c r="B76" s="36"/>
      <c r="C76" s="37"/>
      <c r="D76" s="39" t="s">
        <v>81</v>
      </c>
      <c r="E76" s="46"/>
      <c r="F76" s="57"/>
      <c r="G76" s="61">
        <v>84450</v>
      </c>
      <c r="H76" s="61">
        <v>0</v>
      </c>
      <c r="I76" s="66">
        <f>H76+G76</f>
        <v>84450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ht="12.75">
      <c r="A77" s="30" t="s">
        <v>82</v>
      </c>
      <c r="B77" s="31" t="s">
        <v>83</v>
      </c>
      <c r="C77" s="31"/>
      <c r="D77" s="31"/>
      <c r="E77" s="31"/>
      <c r="F77" s="32"/>
      <c r="G77" s="32">
        <f>G80</f>
        <v>665907</v>
      </c>
      <c r="H77" s="32">
        <f>H80</f>
        <v>0</v>
      </c>
      <c r="I77" s="33">
        <f>I80</f>
        <v>665907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ht="12.75">
      <c r="A78" s="70"/>
      <c r="B78" s="71" t="s">
        <v>84</v>
      </c>
      <c r="C78" s="38"/>
      <c r="D78" s="38" t="s">
        <v>85</v>
      </c>
      <c r="E78" s="39"/>
      <c r="F78" s="52"/>
      <c r="G78" s="61"/>
      <c r="H78" s="61"/>
      <c r="I78" s="66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12.75">
      <c r="A79" s="70"/>
      <c r="B79" s="71"/>
      <c r="C79" s="38"/>
      <c r="D79" s="38" t="s">
        <v>86</v>
      </c>
      <c r="E79" s="39"/>
      <c r="F79" s="52"/>
      <c r="G79" s="61"/>
      <c r="H79" s="61"/>
      <c r="I79" s="66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70"/>
      <c r="B80" s="71"/>
      <c r="C80" s="38"/>
      <c r="D80" s="38" t="s">
        <v>87</v>
      </c>
      <c r="E80" s="46"/>
      <c r="F80" s="63"/>
      <c r="G80" s="41">
        <v>665907</v>
      </c>
      <c r="H80" s="41">
        <v>0</v>
      </c>
      <c r="I80" s="42">
        <f>H80+G80</f>
        <v>665907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ht="12.75">
      <c r="A81" s="50" t="s">
        <v>88</v>
      </c>
      <c r="B81" s="31" t="s">
        <v>89</v>
      </c>
      <c r="C81" s="31"/>
      <c r="D81" s="31"/>
      <c r="E81" s="31"/>
      <c r="F81" s="68"/>
      <c r="G81" s="32">
        <f>G82</f>
        <v>190000</v>
      </c>
      <c r="H81" s="32">
        <f>H82</f>
        <v>0</v>
      </c>
      <c r="I81" s="33">
        <f>I82</f>
        <v>190000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ht="12.75">
      <c r="A82" s="70"/>
      <c r="B82" s="71" t="s">
        <v>90</v>
      </c>
      <c r="C82" s="38"/>
      <c r="D82" s="38" t="s">
        <v>91</v>
      </c>
      <c r="E82" s="46"/>
      <c r="F82" s="58"/>
      <c r="G82" s="37">
        <f>G83</f>
        <v>190000</v>
      </c>
      <c r="H82" s="37">
        <f>H83</f>
        <v>0</v>
      </c>
      <c r="I82" s="53">
        <f>I83</f>
        <v>190000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ht="12.75">
      <c r="A83" s="64"/>
      <c r="B83" s="69"/>
      <c r="C83" s="69" t="s">
        <v>92</v>
      </c>
      <c r="D83" s="52" t="s">
        <v>93</v>
      </c>
      <c r="E83" s="39"/>
      <c r="F83" s="52"/>
      <c r="G83" s="61">
        <f>G84</f>
        <v>190000</v>
      </c>
      <c r="H83" s="61">
        <f>H84</f>
        <v>0</v>
      </c>
      <c r="I83" s="66">
        <f>I84</f>
        <v>190000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ht="12.75">
      <c r="A84" s="64"/>
      <c r="B84" s="69"/>
      <c r="C84" s="52"/>
      <c r="D84" s="43" t="s">
        <v>94</v>
      </c>
      <c r="E84" s="39"/>
      <c r="F84" s="52"/>
      <c r="G84" s="61">
        <v>190000</v>
      </c>
      <c r="H84" s="61">
        <v>0</v>
      </c>
      <c r="I84" s="66">
        <f>H84+G84</f>
        <v>190000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ht="12.75">
      <c r="A85" s="50" t="s">
        <v>95</v>
      </c>
      <c r="B85" s="31" t="s">
        <v>96</v>
      </c>
      <c r="C85" s="31"/>
      <c r="D85" s="31"/>
      <c r="E85" s="31"/>
      <c r="F85" s="68"/>
      <c r="G85" s="32">
        <f>SUM(G86+G93+G99+G106+G113+G118+G120)</f>
        <v>31115321</v>
      </c>
      <c r="H85" s="32">
        <f>SUM(H86+H93+H99+H106+H113+H118+H120)</f>
        <v>1173791</v>
      </c>
      <c r="I85" s="33">
        <f>SUM(I86+I93+I99+I106+I113+I118+I120)</f>
        <v>32289112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ht="12.75">
      <c r="A86" s="35"/>
      <c r="B86" s="36" t="s">
        <v>97</v>
      </c>
      <c r="C86" s="38"/>
      <c r="D86" s="38" t="s">
        <v>98</v>
      </c>
      <c r="E86" s="46"/>
      <c r="F86" s="40"/>
      <c r="G86" s="41">
        <f>G87+G92</f>
        <v>16591948</v>
      </c>
      <c r="H86" s="41">
        <f>H87+H92</f>
        <v>101045</v>
      </c>
      <c r="I86" s="42">
        <f>I87+I92</f>
        <v>16692993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ht="12.75">
      <c r="A87" s="35"/>
      <c r="B87" s="36"/>
      <c r="C87" s="38"/>
      <c r="D87" s="52" t="s">
        <v>30</v>
      </c>
      <c r="E87" s="62"/>
      <c r="F87" s="63"/>
      <c r="G87" s="44">
        <f>G88+G89+G90+G91</f>
        <v>14791948</v>
      </c>
      <c r="H87" s="44">
        <f>H88+H89+H90+H91</f>
        <v>0</v>
      </c>
      <c r="I87" s="45">
        <f>I88+I89+I90+I91</f>
        <v>14791948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ht="12.75">
      <c r="A88" s="35"/>
      <c r="B88" s="36"/>
      <c r="C88" s="38"/>
      <c r="D88" s="52" t="s">
        <v>52</v>
      </c>
      <c r="E88" s="39"/>
      <c r="F88" s="57"/>
      <c r="G88" s="44">
        <v>9714409</v>
      </c>
      <c r="H88" s="44">
        <v>0</v>
      </c>
      <c r="I88" s="45">
        <f>H88+G88</f>
        <v>9714409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ht="12.75">
      <c r="A89" s="35"/>
      <c r="B89" s="36"/>
      <c r="C89" s="38"/>
      <c r="D89" s="52" t="s">
        <v>53</v>
      </c>
      <c r="E89" s="39"/>
      <c r="F89" s="57"/>
      <c r="G89" s="44">
        <v>2038361</v>
      </c>
      <c r="H89" s="44">
        <v>0</v>
      </c>
      <c r="I89" s="45">
        <f>H89+G89</f>
        <v>2038361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12.75">
      <c r="A90" s="35"/>
      <c r="B90" s="36"/>
      <c r="C90" s="38"/>
      <c r="D90" s="52" t="s">
        <v>54</v>
      </c>
      <c r="E90" s="39"/>
      <c r="F90" s="57"/>
      <c r="G90" s="44">
        <v>2739178</v>
      </c>
      <c r="H90" s="44">
        <v>0</v>
      </c>
      <c r="I90" s="45">
        <f>H90+G90</f>
        <v>2739178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ht="12.75">
      <c r="A91" s="35"/>
      <c r="B91" s="36"/>
      <c r="C91" s="38"/>
      <c r="D91" s="52" t="s">
        <v>99</v>
      </c>
      <c r="E91" s="39"/>
      <c r="F91" s="57"/>
      <c r="G91" s="44">
        <v>300000</v>
      </c>
      <c r="H91" s="44">
        <v>0</v>
      </c>
      <c r="I91" s="45">
        <f>H91+G91</f>
        <v>300000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ht="12.75">
      <c r="A92" s="35"/>
      <c r="B92" s="36"/>
      <c r="C92" s="38"/>
      <c r="D92" s="43" t="s">
        <v>29</v>
      </c>
      <c r="E92" s="39"/>
      <c r="F92" s="57"/>
      <c r="G92" s="59">
        <v>1800000</v>
      </c>
      <c r="H92" s="59">
        <v>101045</v>
      </c>
      <c r="I92" s="60">
        <f>H92+G92</f>
        <v>1901045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19" ht="12.75">
      <c r="A93" s="35"/>
      <c r="B93" s="67">
        <v>80103</v>
      </c>
      <c r="C93" s="38"/>
      <c r="D93" s="73" t="s">
        <v>100</v>
      </c>
      <c r="E93" s="46"/>
      <c r="F93" s="40"/>
      <c r="G93" s="41">
        <f>G94</f>
        <v>891820</v>
      </c>
      <c r="H93" s="41">
        <f>H94</f>
        <v>0</v>
      </c>
      <c r="I93" s="42">
        <f>I94</f>
        <v>891820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19" ht="12.75">
      <c r="A94" s="35"/>
      <c r="B94" s="36"/>
      <c r="C94" s="38"/>
      <c r="D94" s="43" t="s">
        <v>101</v>
      </c>
      <c r="E94" s="46"/>
      <c r="F94" s="40"/>
      <c r="G94" s="44">
        <f>G95+G96+G97+G98</f>
        <v>891820</v>
      </c>
      <c r="H94" s="44">
        <f>H95+H96+H97+H98</f>
        <v>0</v>
      </c>
      <c r="I94" s="45">
        <f>I95+I96+I97+I98</f>
        <v>891820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ht="12.75">
      <c r="A95" s="54"/>
      <c r="B95" s="72"/>
      <c r="C95" s="52"/>
      <c r="D95" s="52" t="s">
        <v>52</v>
      </c>
      <c r="E95" s="39"/>
      <c r="F95" s="57"/>
      <c r="G95" s="44">
        <v>641840</v>
      </c>
      <c r="H95" s="44">
        <v>0</v>
      </c>
      <c r="I95" s="45">
        <f>H95+G95</f>
        <v>641840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ht="12.75">
      <c r="A96" s="64"/>
      <c r="B96" s="69"/>
      <c r="C96" s="52"/>
      <c r="D96" s="52" t="s">
        <v>53</v>
      </c>
      <c r="E96" s="39"/>
      <c r="F96" s="52"/>
      <c r="G96" s="44">
        <v>139580</v>
      </c>
      <c r="H96" s="44">
        <v>0</v>
      </c>
      <c r="I96" s="45">
        <f>H96+G96</f>
        <v>139580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1:19" ht="12.75">
      <c r="A97" s="64"/>
      <c r="B97" s="69"/>
      <c r="C97" s="52"/>
      <c r="D97" s="52" t="s">
        <v>54</v>
      </c>
      <c r="E97" s="39"/>
      <c r="F97" s="52"/>
      <c r="G97" s="44">
        <v>70400</v>
      </c>
      <c r="H97" s="44">
        <v>0</v>
      </c>
      <c r="I97" s="45">
        <f>H97+G97</f>
        <v>70400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1:19" ht="12.75">
      <c r="A98" s="64"/>
      <c r="B98" s="69"/>
      <c r="C98" s="52"/>
      <c r="D98" s="52" t="s">
        <v>102</v>
      </c>
      <c r="E98" s="39"/>
      <c r="F98" s="52"/>
      <c r="G98" s="44">
        <v>40000</v>
      </c>
      <c r="H98" s="44">
        <v>0</v>
      </c>
      <c r="I98" s="45">
        <f>H98+G98</f>
        <v>40000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1:19" ht="12.75">
      <c r="A99" s="70"/>
      <c r="B99" s="71" t="s">
        <v>103</v>
      </c>
      <c r="C99" s="38"/>
      <c r="D99" s="38" t="s">
        <v>104</v>
      </c>
      <c r="E99" s="46"/>
      <c r="F99" s="58"/>
      <c r="G99" s="37">
        <f>G100</f>
        <v>2332080</v>
      </c>
      <c r="H99" s="37">
        <f>H100</f>
        <v>0</v>
      </c>
      <c r="I99" s="53">
        <f>I100</f>
        <v>2332080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1:19" ht="12.75">
      <c r="A100" s="70"/>
      <c r="B100" s="38"/>
      <c r="C100" s="38"/>
      <c r="D100" s="52" t="s">
        <v>30</v>
      </c>
      <c r="E100" s="62"/>
      <c r="F100" s="65"/>
      <c r="G100" s="61">
        <f>SUM(G101:G105)</f>
        <v>2332080</v>
      </c>
      <c r="H100" s="61">
        <f>SUM(H101:H105)</f>
        <v>0</v>
      </c>
      <c r="I100" s="66">
        <f>SUM(I101:I105)</f>
        <v>2332080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1:19" ht="12.75">
      <c r="A101" s="70"/>
      <c r="B101" s="38"/>
      <c r="C101" s="38"/>
      <c r="D101" s="52" t="s">
        <v>52</v>
      </c>
      <c r="E101" s="62"/>
      <c r="F101" s="65"/>
      <c r="G101" s="61">
        <v>1810790</v>
      </c>
      <c r="H101" s="61">
        <v>0</v>
      </c>
      <c r="I101" s="66">
        <f>H101+G101</f>
        <v>1810790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1:19" ht="12.75">
      <c r="A102" s="70"/>
      <c r="B102" s="38"/>
      <c r="C102" s="38"/>
      <c r="D102" s="52" t="s">
        <v>53</v>
      </c>
      <c r="E102" s="62"/>
      <c r="F102" s="65"/>
      <c r="G102" s="61">
        <v>339700</v>
      </c>
      <c r="H102" s="61">
        <v>0</v>
      </c>
      <c r="I102" s="66">
        <f>H102+G102</f>
        <v>339700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1:19" ht="12.75">
      <c r="A103" s="70"/>
      <c r="B103" s="38"/>
      <c r="C103" s="38"/>
      <c r="D103" s="52" t="s">
        <v>54</v>
      </c>
      <c r="E103" s="62"/>
      <c r="F103" s="57"/>
      <c r="G103" s="61">
        <v>176590</v>
      </c>
      <c r="H103" s="61">
        <v>0</v>
      </c>
      <c r="I103" s="66">
        <f>H103+G103</f>
        <v>176590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1:19" ht="12.75">
      <c r="A104" s="70"/>
      <c r="B104" s="38"/>
      <c r="C104" s="38"/>
      <c r="D104" s="52" t="s">
        <v>105</v>
      </c>
      <c r="E104" s="62"/>
      <c r="F104" s="57"/>
      <c r="G104" s="61"/>
      <c r="H104" s="61"/>
      <c r="I104" s="66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ht="12.75">
      <c r="A105" s="70"/>
      <c r="B105" s="38"/>
      <c r="C105" s="38"/>
      <c r="D105" s="52" t="s">
        <v>106</v>
      </c>
      <c r="E105" s="62"/>
      <c r="F105" s="57"/>
      <c r="G105" s="61">
        <v>5000</v>
      </c>
      <c r="H105" s="61">
        <v>0</v>
      </c>
      <c r="I105" s="66">
        <f>H105+G105</f>
        <v>5000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1:19" ht="12.75">
      <c r="A106" s="35"/>
      <c r="B106" s="36" t="s">
        <v>107</v>
      </c>
      <c r="C106" s="38"/>
      <c r="D106" s="38" t="s">
        <v>108</v>
      </c>
      <c r="E106" s="46"/>
      <c r="F106" s="40"/>
      <c r="G106" s="41">
        <f>G107+G112</f>
        <v>10014596</v>
      </c>
      <c r="H106" s="41">
        <f>H107+H112</f>
        <v>1072746</v>
      </c>
      <c r="I106" s="42">
        <f>I107+I112</f>
        <v>11087342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1:19" ht="12.75">
      <c r="A107" s="35"/>
      <c r="B107" s="36"/>
      <c r="C107" s="38"/>
      <c r="D107" s="52" t="s">
        <v>30</v>
      </c>
      <c r="E107" s="62"/>
      <c r="F107" s="63"/>
      <c r="G107" s="44">
        <f>G108+G109+G110+G111</f>
        <v>8506096</v>
      </c>
      <c r="H107" s="44">
        <f>H108+H109+H110+H111</f>
        <v>0</v>
      </c>
      <c r="I107" s="45">
        <f>I108+I109+I110+I111</f>
        <v>8506096</v>
      </c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1:19" ht="12.75">
      <c r="A108" s="35"/>
      <c r="B108" s="36"/>
      <c r="C108" s="38"/>
      <c r="D108" s="52" t="s">
        <v>52</v>
      </c>
      <c r="E108" s="39"/>
      <c r="F108" s="52"/>
      <c r="G108" s="44">
        <v>5987755</v>
      </c>
      <c r="H108" s="44">
        <v>0</v>
      </c>
      <c r="I108" s="45">
        <f>H108+G108</f>
        <v>5987755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1:19" ht="12.75">
      <c r="A109" s="35"/>
      <c r="B109" s="36"/>
      <c r="C109" s="38"/>
      <c r="D109" s="52" t="s">
        <v>53</v>
      </c>
      <c r="E109" s="39"/>
      <c r="F109" s="52"/>
      <c r="G109" s="44">
        <v>1175101</v>
      </c>
      <c r="H109" s="44">
        <v>0</v>
      </c>
      <c r="I109" s="45">
        <f>H109+G109</f>
        <v>1175101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1:19" ht="12.75">
      <c r="A110" s="35"/>
      <c r="B110" s="36"/>
      <c r="C110" s="38"/>
      <c r="D110" s="52" t="s">
        <v>54</v>
      </c>
      <c r="E110" s="39"/>
      <c r="F110" s="52"/>
      <c r="G110" s="44">
        <v>1243240</v>
      </c>
      <c r="H110" s="44">
        <v>0</v>
      </c>
      <c r="I110" s="45">
        <f>H110+G110</f>
        <v>1243240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1:19" ht="12.75">
      <c r="A111" s="35"/>
      <c r="B111" s="36"/>
      <c r="C111" s="38"/>
      <c r="D111" s="52" t="s">
        <v>99</v>
      </c>
      <c r="E111" s="39"/>
      <c r="F111" s="52"/>
      <c r="G111" s="44">
        <v>100000</v>
      </c>
      <c r="H111" s="44">
        <v>0</v>
      </c>
      <c r="I111" s="45">
        <f>H111+G111</f>
        <v>100000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</row>
    <row r="112" spans="1:19" ht="12.75">
      <c r="A112" s="35"/>
      <c r="B112" s="36"/>
      <c r="C112" s="38"/>
      <c r="D112" s="52" t="s">
        <v>109</v>
      </c>
      <c r="E112" s="39"/>
      <c r="F112" s="52"/>
      <c r="G112" s="59">
        <v>1508500</v>
      </c>
      <c r="H112" s="59">
        <v>1072746</v>
      </c>
      <c r="I112" s="60">
        <f>H112+G112</f>
        <v>2581246</v>
      </c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1:19" ht="12.75">
      <c r="A113" s="35"/>
      <c r="B113" s="36" t="s">
        <v>110</v>
      </c>
      <c r="C113" s="38"/>
      <c r="D113" s="38" t="s">
        <v>111</v>
      </c>
      <c r="E113" s="46"/>
      <c r="F113" s="40"/>
      <c r="G113" s="41">
        <f>G114</f>
        <v>976607</v>
      </c>
      <c r="H113" s="41">
        <f>H114</f>
        <v>0</v>
      </c>
      <c r="I113" s="42">
        <f>I114</f>
        <v>976607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1:19" ht="12.75">
      <c r="A114" s="35"/>
      <c r="B114" s="36"/>
      <c r="C114" s="38"/>
      <c r="D114" s="52" t="s">
        <v>30</v>
      </c>
      <c r="E114" s="62"/>
      <c r="F114" s="63"/>
      <c r="G114" s="44">
        <f>G115+G116+G117</f>
        <v>976607</v>
      </c>
      <c r="H114" s="44">
        <f>H115+H116+H117</f>
        <v>0</v>
      </c>
      <c r="I114" s="45">
        <f>I115+I116+I117</f>
        <v>976607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1:19" ht="12.75">
      <c r="A115" s="35"/>
      <c r="B115" s="36"/>
      <c r="C115" s="38"/>
      <c r="D115" s="52" t="s">
        <v>52</v>
      </c>
      <c r="E115" s="39"/>
      <c r="F115" s="57"/>
      <c r="G115" s="44">
        <v>96525</v>
      </c>
      <c r="H115" s="44">
        <v>0</v>
      </c>
      <c r="I115" s="45">
        <f>H115+G115</f>
        <v>96525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1:19" ht="12.75">
      <c r="A116" s="35"/>
      <c r="B116" s="36"/>
      <c r="C116" s="38"/>
      <c r="D116" s="52" t="s">
        <v>53</v>
      </c>
      <c r="E116" s="39"/>
      <c r="F116" s="57"/>
      <c r="G116" s="44">
        <v>27202</v>
      </c>
      <c r="H116" s="44">
        <v>0</v>
      </c>
      <c r="I116" s="45">
        <f>H116+G116</f>
        <v>27202</v>
      </c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1:19" ht="12.75">
      <c r="A117" s="35"/>
      <c r="B117" s="36"/>
      <c r="C117" s="38"/>
      <c r="D117" s="52" t="s">
        <v>54</v>
      </c>
      <c r="E117" s="39"/>
      <c r="F117" s="57"/>
      <c r="G117" s="44">
        <v>852880</v>
      </c>
      <c r="H117" s="44">
        <v>0</v>
      </c>
      <c r="I117" s="45">
        <f>H117+G117</f>
        <v>852880</v>
      </c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1:19" ht="12.75">
      <c r="A118" s="35"/>
      <c r="B118" s="36" t="s">
        <v>112</v>
      </c>
      <c r="C118" s="38"/>
      <c r="D118" s="38" t="s">
        <v>113</v>
      </c>
      <c r="E118" s="39"/>
      <c r="F118" s="40"/>
      <c r="G118" s="41">
        <f>G119</f>
        <v>131270</v>
      </c>
      <c r="H118" s="41">
        <f>H119</f>
        <v>0</v>
      </c>
      <c r="I118" s="42">
        <f>I119</f>
        <v>131270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</row>
    <row r="119" spans="1:19" ht="12.75">
      <c r="A119" s="35"/>
      <c r="B119" s="36"/>
      <c r="C119" s="38"/>
      <c r="D119" s="43" t="s">
        <v>18</v>
      </c>
      <c r="E119" s="39"/>
      <c r="F119" s="40"/>
      <c r="G119" s="44">
        <v>131270</v>
      </c>
      <c r="H119" s="44">
        <v>0</v>
      </c>
      <c r="I119" s="45">
        <f>H119+G119</f>
        <v>131270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1:19" ht="12.75">
      <c r="A120" s="35"/>
      <c r="B120" s="36" t="s">
        <v>114</v>
      </c>
      <c r="C120" s="38"/>
      <c r="D120" s="38" t="s">
        <v>22</v>
      </c>
      <c r="E120" s="39"/>
      <c r="F120" s="40"/>
      <c r="G120" s="41">
        <f>G121</f>
        <v>177000</v>
      </c>
      <c r="H120" s="41">
        <f>H121</f>
        <v>0</v>
      </c>
      <c r="I120" s="42">
        <f>I121</f>
        <v>177000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1:19" ht="12.75">
      <c r="A121" s="35"/>
      <c r="B121" s="36"/>
      <c r="C121" s="38"/>
      <c r="D121" s="43" t="s">
        <v>18</v>
      </c>
      <c r="E121" s="39"/>
      <c r="F121" s="40"/>
      <c r="G121" s="44">
        <v>177000</v>
      </c>
      <c r="H121" s="44">
        <v>0</v>
      </c>
      <c r="I121" s="45">
        <f>H121+G121</f>
        <v>177000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1:19" ht="12.75">
      <c r="A122" s="50" t="s">
        <v>115</v>
      </c>
      <c r="B122" s="31" t="s">
        <v>116</v>
      </c>
      <c r="C122" s="31"/>
      <c r="D122" s="31"/>
      <c r="E122" s="31"/>
      <c r="F122" s="68"/>
      <c r="G122" s="32">
        <f>SUM(G126+G123)</f>
        <v>500000</v>
      </c>
      <c r="H122" s="32">
        <f>SUM(H126+H123)</f>
        <v>0</v>
      </c>
      <c r="I122" s="33">
        <f>SUM(I126+I123)</f>
        <v>500000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</row>
    <row r="123" spans="1:19" ht="12.75">
      <c r="A123" s="97"/>
      <c r="B123" s="98">
        <v>85153</v>
      </c>
      <c r="C123" s="99"/>
      <c r="D123" s="100" t="s">
        <v>117</v>
      </c>
      <c r="E123" s="99"/>
      <c r="F123" s="101"/>
      <c r="G123" s="102">
        <f>G124+G125</f>
        <v>50000</v>
      </c>
      <c r="H123" s="102">
        <f>H124+H125</f>
        <v>0</v>
      </c>
      <c r="I123" s="103">
        <f>I124+I125</f>
        <v>50000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</row>
    <row r="124" spans="1:19" ht="12.75">
      <c r="A124" s="35"/>
      <c r="B124" s="36"/>
      <c r="C124" s="36"/>
      <c r="D124" s="104" t="s">
        <v>118</v>
      </c>
      <c r="E124" s="36"/>
      <c r="F124" s="38"/>
      <c r="G124" s="61">
        <v>48000</v>
      </c>
      <c r="H124" s="105">
        <v>0</v>
      </c>
      <c r="I124" s="106">
        <f>H124+G124</f>
        <v>48000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1:19" ht="12.75">
      <c r="A125" s="35"/>
      <c r="B125" s="36"/>
      <c r="C125" s="36"/>
      <c r="D125" s="104" t="s">
        <v>119</v>
      </c>
      <c r="E125" s="36"/>
      <c r="F125" s="38"/>
      <c r="G125" s="61">
        <v>2000</v>
      </c>
      <c r="H125" s="105">
        <v>0</v>
      </c>
      <c r="I125" s="106">
        <f>H125+G125</f>
        <v>2000</v>
      </c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1:19" ht="12.75">
      <c r="A126" s="35"/>
      <c r="B126" s="36" t="s">
        <v>120</v>
      </c>
      <c r="C126" s="38"/>
      <c r="D126" s="38" t="s">
        <v>121</v>
      </c>
      <c r="E126" s="74"/>
      <c r="F126" s="38"/>
      <c r="G126" s="37">
        <f>G127+G133</f>
        <v>450000</v>
      </c>
      <c r="H126" s="37">
        <f>H127+H133</f>
        <v>0</v>
      </c>
      <c r="I126" s="53">
        <f>I127+I133</f>
        <v>450000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1:19" ht="12.75">
      <c r="A127" s="35"/>
      <c r="B127" s="36"/>
      <c r="C127" s="38"/>
      <c r="D127" s="43" t="s">
        <v>122</v>
      </c>
      <c r="E127" s="39"/>
      <c r="F127" s="52"/>
      <c r="G127" s="61">
        <f>G129+G130+G131+G132</f>
        <v>450000</v>
      </c>
      <c r="H127" s="61">
        <f>H129+H130+H131+H132</f>
        <v>-100000</v>
      </c>
      <c r="I127" s="66">
        <f>I129+I130+I131+I132</f>
        <v>350000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1:19" ht="12.75">
      <c r="A128" s="54"/>
      <c r="B128" s="72"/>
      <c r="C128" s="52"/>
      <c r="D128" s="43" t="s">
        <v>123</v>
      </c>
      <c r="E128" s="39"/>
      <c r="F128" s="52"/>
      <c r="G128" s="61"/>
      <c r="H128" s="61"/>
      <c r="I128" s="66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1:19" ht="12.75">
      <c r="A129" s="54"/>
      <c r="B129" s="72"/>
      <c r="C129" s="52"/>
      <c r="D129" s="52" t="s">
        <v>124</v>
      </c>
      <c r="E129" s="39"/>
      <c r="F129" s="52"/>
      <c r="G129" s="61">
        <v>15000</v>
      </c>
      <c r="H129" s="61">
        <v>0</v>
      </c>
      <c r="I129" s="66">
        <f>H129+G129</f>
        <v>15000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1:19" ht="12.75">
      <c r="A130" s="54"/>
      <c r="B130" s="72"/>
      <c r="C130" s="52"/>
      <c r="D130" s="43" t="s">
        <v>125</v>
      </c>
      <c r="E130" s="39"/>
      <c r="F130" s="52"/>
      <c r="G130" s="61">
        <v>54000</v>
      </c>
      <c r="H130" s="61">
        <v>0</v>
      </c>
      <c r="I130" s="66">
        <f>H130+G130</f>
        <v>54000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1:19" ht="12.75">
      <c r="A131" s="54"/>
      <c r="B131" s="72"/>
      <c r="C131" s="52"/>
      <c r="D131" s="52" t="s">
        <v>126</v>
      </c>
      <c r="E131" s="39"/>
      <c r="F131" s="57"/>
      <c r="G131" s="61">
        <v>14900</v>
      </c>
      <c r="H131" s="61">
        <v>0</v>
      </c>
      <c r="I131" s="66">
        <f>H131+G131</f>
        <v>14900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1:19" ht="12.75">
      <c r="A132" s="54"/>
      <c r="B132" s="72"/>
      <c r="C132" s="52"/>
      <c r="D132" s="52" t="s">
        <v>127</v>
      </c>
      <c r="E132" s="39"/>
      <c r="F132" s="57"/>
      <c r="G132" s="61">
        <v>366100</v>
      </c>
      <c r="H132" s="61">
        <v>-100000</v>
      </c>
      <c r="I132" s="66">
        <f>H132+G132</f>
        <v>266100</v>
      </c>
      <c r="J132" s="34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1:19" ht="12.75">
      <c r="A133" s="54"/>
      <c r="B133" s="72"/>
      <c r="C133" s="52"/>
      <c r="D133" s="52" t="s">
        <v>109</v>
      </c>
      <c r="E133" s="39"/>
      <c r="F133" s="57"/>
      <c r="G133" s="107">
        <v>0</v>
      </c>
      <c r="H133" s="107">
        <v>100000</v>
      </c>
      <c r="I133" s="108">
        <f>H133+G133</f>
        <v>100000</v>
      </c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1:19" ht="12.75">
      <c r="A134" s="50" t="s">
        <v>128</v>
      </c>
      <c r="B134" s="31" t="s">
        <v>129</v>
      </c>
      <c r="C134" s="31"/>
      <c r="D134" s="31"/>
      <c r="E134" s="31"/>
      <c r="F134" s="68"/>
      <c r="G134" s="32">
        <f>G135+G144+G147+G153+G155+G164+G170+G138</f>
        <v>17860870</v>
      </c>
      <c r="H134" s="32">
        <f>H135+H144+H147+H153+H155+H164+H170+H138</f>
        <v>0</v>
      </c>
      <c r="I134" s="33">
        <f>I135+I144+I147+I153+I155+I164+I170+I138</f>
        <v>17860870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1:19" ht="12.75">
      <c r="A135" s="35"/>
      <c r="B135" s="67">
        <v>85202</v>
      </c>
      <c r="C135" s="71"/>
      <c r="D135" s="109" t="s">
        <v>130</v>
      </c>
      <c r="E135" s="110"/>
      <c r="F135" s="38"/>
      <c r="G135" s="37">
        <f>G136</f>
        <v>180000</v>
      </c>
      <c r="H135" s="37">
        <f>H136</f>
        <v>0</v>
      </c>
      <c r="I135" s="53">
        <f>I136</f>
        <v>180000</v>
      </c>
      <c r="J135" s="34"/>
      <c r="K135" s="34"/>
      <c r="L135" s="34"/>
      <c r="M135" s="34"/>
      <c r="N135" s="34"/>
      <c r="O135" s="34"/>
      <c r="P135" s="34"/>
      <c r="Q135" s="34"/>
      <c r="R135" s="34"/>
      <c r="S135" s="34"/>
    </row>
    <row r="136" spans="1:19" ht="12.75">
      <c r="A136" s="35"/>
      <c r="B136" s="36"/>
      <c r="C136" s="71"/>
      <c r="D136" s="111" t="s">
        <v>18</v>
      </c>
      <c r="E136" s="110"/>
      <c r="F136" s="38"/>
      <c r="G136" s="61">
        <v>180000</v>
      </c>
      <c r="H136" s="61"/>
      <c r="I136" s="66">
        <f>H136+G136</f>
        <v>180000</v>
      </c>
      <c r="J136" s="34"/>
      <c r="K136" s="34"/>
      <c r="L136" s="34"/>
      <c r="M136" s="34"/>
      <c r="N136" s="34"/>
      <c r="O136" s="34"/>
      <c r="P136" s="34"/>
      <c r="Q136" s="34"/>
      <c r="R136" s="34"/>
      <c r="S136" s="34"/>
    </row>
    <row r="137" spans="1:19" ht="12.75">
      <c r="A137" s="35"/>
      <c r="B137" s="36" t="s">
        <v>131</v>
      </c>
      <c r="C137" s="38"/>
      <c r="D137" s="38" t="s">
        <v>132</v>
      </c>
      <c r="E137" s="39"/>
      <c r="F137" s="52"/>
      <c r="G137" s="61"/>
      <c r="H137" s="61"/>
      <c r="I137" s="66"/>
      <c r="J137" s="34"/>
      <c r="K137" s="34"/>
      <c r="L137" s="34"/>
      <c r="M137" s="34"/>
      <c r="N137" s="34"/>
      <c r="O137" s="34"/>
      <c r="P137" s="34"/>
      <c r="Q137" s="34"/>
      <c r="R137" s="34"/>
      <c r="S137" s="34"/>
    </row>
    <row r="138" spans="1:19" ht="12.75">
      <c r="A138" s="35"/>
      <c r="B138" s="36"/>
      <c r="C138" s="38"/>
      <c r="D138" s="38" t="s">
        <v>133</v>
      </c>
      <c r="E138" s="39"/>
      <c r="F138" s="52"/>
      <c r="G138" s="37">
        <f>G139+G140+G141+G142</f>
        <v>11026500</v>
      </c>
      <c r="H138" s="37">
        <f>H139+H140+H141+H142</f>
        <v>0</v>
      </c>
      <c r="I138" s="53">
        <f>I139+I140+I141+I142</f>
        <v>11026500</v>
      </c>
      <c r="J138" s="34"/>
      <c r="K138" s="34"/>
      <c r="L138" s="34"/>
      <c r="M138" s="34"/>
      <c r="N138" s="34"/>
      <c r="O138" s="34"/>
      <c r="P138" s="34"/>
      <c r="Q138" s="34"/>
      <c r="R138" s="34"/>
      <c r="S138" s="34"/>
    </row>
    <row r="139" spans="1:19" ht="12.75">
      <c r="A139" s="35"/>
      <c r="B139" s="36"/>
      <c r="C139" s="38"/>
      <c r="D139" s="52" t="s">
        <v>134</v>
      </c>
      <c r="E139" s="39"/>
      <c r="F139" s="52"/>
      <c r="G139" s="61">
        <v>10695705</v>
      </c>
      <c r="H139" s="61">
        <v>0</v>
      </c>
      <c r="I139" s="66">
        <f>H139+G139</f>
        <v>10695705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34"/>
    </row>
    <row r="140" spans="1:19" ht="12.75">
      <c r="A140" s="35"/>
      <c r="B140" s="36"/>
      <c r="C140" s="38"/>
      <c r="D140" s="52" t="s">
        <v>45</v>
      </c>
      <c r="E140" s="39"/>
      <c r="F140" s="57"/>
      <c r="G140" s="61">
        <v>130000</v>
      </c>
      <c r="H140" s="61">
        <v>0</v>
      </c>
      <c r="I140" s="66">
        <f>H140+G140</f>
        <v>130000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</row>
    <row r="141" spans="1:19" ht="12.75">
      <c r="A141" s="35"/>
      <c r="B141" s="36"/>
      <c r="C141" s="38"/>
      <c r="D141" s="52" t="s">
        <v>46</v>
      </c>
      <c r="E141" s="39"/>
      <c r="F141" s="57"/>
      <c r="G141" s="61">
        <v>21500</v>
      </c>
      <c r="H141" s="61">
        <v>0</v>
      </c>
      <c r="I141" s="66">
        <f>H141+G141</f>
        <v>21500</v>
      </c>
      <c r="J141" s="34"/>
      <c r="K141" s="34"/>
      <c r="L141" s="34"/>
      <c r="M141" s="34"/>
      <c r="N141" s="34"/>
      <c r="O141" s="34"/>
      <c r="P141" s="34"/>
      <c r="Q141" s="34"/>
      <c r="R141" s="34"/>
      <c r="S141" s="34"/>
    </row>
    <row r="142" spans="1:19" ht="12.75">
      <c r="A142" s="35"/>
      <c r="B142" s="36"/>
      <c r="C142" s="38"/>
      <c r="D142" s="52" t="s">
        <v>18</v>
      </c>
      <c r="E142" s="39"/>
      <c r="F142" s="57"/>
      <c r="G142" s="61">
        <v>179295</v>
      </c>
      <c r="H142" s="61">
        <v>0</v>
      </c>
      <c r="I142" s="66">
        <f>H142+G142</f>
        <v>179295</v>
      </c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1:19" ht="12.75">
      <c r="A143" s="35"/>
      <c r="B143" s="36" t="s">
        <v>135</v>
      </c>
      <c r="C143" s="38"/>
      <c r="D143" s="38" t="s">
        <v>136</v>
      </c>
      <c r="E143" s="39"/>
      <c r="F143" s="52"/>
      <c r="G143" s="61"/>
      <c r="H143" s="61"/>
      <c r="I143" s="66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ht="12.75">
      <c r="A144" s="35"/>
      <c r="B144" s="36"/>
      <c r="C144" s="38"/>
      <c r="D144" s="38" t="s">
        <v>137</v>
      </c>
      <c r="E144" s="39"/>
      <c r="F144" s="38"/>
      <c r="G144" s="37">
        <v>76500</v>
      </c>
      <c r="H144" s="37">
        <v>0</v>
      </c>
      <c r="I144" s="53">
        <f>H144+G144</f>
        <v>76500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19" ht="12.75">
      <c r="A145" s="35"/>
      <c r="B145" s="36"/>
      <c r="C145" s="38"/>
      <c r="D145" s="43" t="s">
        <v>138</v>
      </c>
      <c r="E145" s="39"/>
      <c r="F145" s="38"/>
      <c r="G145" s="37"/>
      <c r="H145" s="37"/>
      <c r="I145" s="53"/>
      <c r="J145" s="34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1:19" ht="12.75">
      <c r="A146" s="35"/>
      <c r="B146" s="36" t="s">
        <v>139</v>
      </c>
      <c r="C146" s="38"/>
      <c r="D146" s="38" t="s">
        <v>140</v>
      </c>
      <c r="E146" s="39"/>
      <c r="F146" s="52"/>
      <c r="G146" s="61"/>
      <c r="H146" s="61"/>
      <c r="I146" s="66"/>
      <c r="J146" s="34"/>
      <c r="K146" s="34"/>
      <c r="L146" s="34"/>
      <c r="M146" s="34"/>
      <c r="N146" s="34"/>
      <c r="O146" s="34"/>
      <c r="P146" s="34"/>
      <c r="Q146" s="34"/>
      <c r="R146" s="34"/>
      <c r="S146" s="34"/>
    </row>
    <row r="147" spans="1:19" ht="12.75">
      <c r="A147" s="35"/>
      <c r="B147" s="36"/>
      <c r="C147" s="38"/>
      <c r="D147" s="38" t="s">
        <v>141</v>
      </c>
      <c r="E147" s="74"/>
      <c r="F147" s="38"/>
      <c r="G147" s="37">
        <f>G148+G149+G150+G151</f>
        <v>1712600</v>
      </c>
      <c r="H147" s="37">
        <f>H148+H149+H150+H151</f>
        <v>0</v>
      </c>
      <c r="I147" s="53">
        <f>I148+I149+I150+I151</f>
        <v>1712600</v>
      </c>
      <c r="J147" s="34"/>
      <c r="K147" s="34"/>
      <c r="L147" s="34"/>
      <c r="M147" s="34"/>
      <c r="N147" s="34"/>
      <c r="O147" s="34"/>
      <c r="P147" s="34"/>
      <c r="Q147" s="34"/>
      <c r="R147" s="34"/>
      <c r="S147" s="34"/>
    </row>
    <row r="148" spans="1:19" ht="12.75">
      <c r="A148" s="64"/>
      <c r="B148" s="69"/>
      <c r="C148" s="52"/>
      <c r="D148" s="52" t="s">
        <v>142</v>
      </c>
      <c r="E148" s="39"/>
      <c r="F148" s="52"/>
      <c r="G148" s="61">
        <v>900000</v>
      </c>
      <c r="H148" s="61">
        <v>0</v>
      </c>
      <c r="I148" s="66">
        <f>H148+G148</f>
        <v>900000</v>
      </c>
      <c r="J148" s="34"/>
      <c r="K148" s="34"/>
      <c r="L148" s="34"/>
      <c r="M148" s="34"/>
      <c r="N148" s="34"/>
      <c r="O148" s="34"/>
      <c r="P148" s="34"/>
      <c r="Q148" s="34"/>
      <c r="R148" s="34"/>
      <c r="S148" s="34"/>
    </row>
    <row r="149" spans="1:19" ht="12.75">
      <c r="A149" s="64"/>
      <c r="B149" s="69"/>
      <c r="C149" s="52"/>
      <c r="D149" s="52" t="s">
        <v>143</v>
      </c>
      <c r="E149" s="39"/>
      <c r="F149" s="52"/>
      <c r="G149" s="61">
        <v>250000</v>
      </c>
      <c r="H149" s="61">
        <v>0</v>
      </c>
      <c r="I149" s="66">
        <f>H149+G149</f>
        <v>250000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/>
    </row>
    <row r="150" spans="1:19" ht="12.75">
      <c r="A150" s="64"/>
      <c r="B150" s="69"/>
      <c r="C150" s="52"/>
      <c r="D150" s="52" t="s">
        <v>144</v>
      </c>
      <c r="E150" s="39"/>
      <c r="F150" s="52"/>
      <c r="G150" s="61">
        <v>556400</v>
      </c>
      <c r="H150" s="61">
        <v>0</v>
      </c>
      <c r="I150" s="66">
        <f>H150+G150</f>
        <v>556400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</row>
    <row r="151" spans="1:19" ht="12.75">
      <c r="A151" s="64"/>
      <c r="B151" s="69"/>
      <c r="C151" s="52"/>
      <c r="D151" s="52" t="s">
        <v>145</v>
      </c>
      <c r="E151" s="39"/>
      <c r="F151" s="52"/>
      <c r="G151" s="61">
        <v>6200</v>
      </c>
      <c r="H151" s="61">
        <v>0</v>
      </c>
      <c r="I151" s="66">
        <f>H151+G151</f>
        <v>6200</v>
      </c>
      <c r="J151" s="34"/>
      <c r="K151" s="34"/>
      <c r="L151" s="34"/>
      <c r="M151" s="34"/>
      <c r="N151" s="34"/>
      <c r="O151" s="34"/>
      <c r="P151" s="34"/>
      <c r="Q151" s="34"/>
      <c r="R151" s="34"/>
      <c r="S151" s="34"/>
    </row>
    <row r="152" spans="1:19" ht="12.75">
      <c r="A152" s="64"/>
      <c r="B152" s="69"/>
      <c r="C152" s="52"/>
      <c r="D152" s="52"/>
      <c r="E152" s="39"/>
      <c r="F152" s="52"/>
      <c r="G152" s="61"/>
      <c r="H152" s="61"/>
      <c r="I152" s="66"/>
      <c r="J152" s="34"/>
      <c r="K152" s="34"/>
      <c r="L152" s="34"/>
      <c r="M152" s="34"/>
      <c r="N152" s="34"/>
      <c r="O152" s="34"/>
      <c r="P152" s="34"/>
      <c r="Q152" s="34"/>
      <c r="R152" s="34"/>
      <c r="S152" s="34"/>
    </row>
    <row r="153" spans="1:19" ht="12.75">
      <c r="A153" s="35"/>
      <c r="B153" s="36" t="s">
        <v>146</v>
      </c>
      <c r="C153" s="38"/>
      <c r="D153" s="38" t="s">
        <v>147</v>
      </c>
      <c r="E153" s="74"/>
      <c r="F153" s="38"/>
      <c r="G153" s="37">
        <f>G154</f>
        <v>2160000</v>
      </c>
      <c r="H153" s="37">
        <f>H154</f>
        <v>0</v>
      </c>
      <c r="I153" s="53">
        <f>I154</f>
        <v>2160000</v>
      </c>
      <c r="J153" s="34"/>
      <c r="K153" s="34"/>
      <c r="L153" s="34"/>
      <c r="M153" s="34"/>
      <c r="N153" s="34"/>
      <c r="O153" s="34"/>
      <c r="P153" s="34"/>
      <c r="Q153" s="34"/>
      <c r="R153" s="34"/>
      <c r="S153" s="34"/>
    </row>
    <row r="154" spans="1:19" ht="12.75">
      <c r="A154" s="35"/>
      <c r="B154" s="36"/>
      <c r="C154" s="38"/>
      <c r="D154" s="43" t="s">
        <v>18</v>
      </c>
      <c r="E154" s="74"/>
      <c r="F154" s="38"/>
      <c r="G154" s="61">
        <v>2160000</v>
      </c>
      <c r="H154" s="61">
        <v>0</v>
      </c>
      <c r="I154" s="66">
        <f>H154+G154</f>
        <v>2160000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</row>
    <row r="155" spans="1:19" ht="12.75">
      <c r="A155" s="35"/>
      <c r="B155" s="36" t="s">
        <v>148</v>
      </c>
      <c r="C155" s="38"/>
      <c r="D155" s="38" t="s">
        <v>149</v>
      </c>
      <c r="E155" s="74"/>
      <c r="F155" s="38"/>
      <c r="G155" s="37">
        <f>SUM(G156:G158)</f>
        <v>1946601</v>
      </c>
      <c r="H155" s="37">
        <f>H156+H157+H158</f>
        <v>0</v>
      </c>
      <c r="I155" s="53">
        <f>SUM(I156:I158)</f>
        <v>1946601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</row>
    <row r="156" spans="1:19" ht="12.75">
      <c r="A156" s="70"/>
      <c r="B156" s="69"/>
      <c r="C156" s="52"/>
      <c r="D156" s="52" t="s">
        <v>45</v>
      </c>
      <c r="E156" s="39"/>
      <c r="F156" s="57"/>
      <c r="G156" s="44">
        <v>1343151</v>
      </c>
      <c r="H156" s="44">
        <v>0</v>
      </c>
      <c r="I156" s="45">
        <f>H156+G156</f>
        <v>1343151</v>
      </c>
      <c r="J156" s="34"/>
      <c r="K156" s="34"/>
      <c r="L156" s="34"/>
      <c r="M156" s="34"/>
      <c r="N156" s="34"/>
      <c r="O156" s="34"/>
      <c r="P156" s="34"/>
      <c r="Q156" s="34"/>
      <c r="R156" s="34"/>
      <c r="S156" s="34"/>
    </row>
    <row r="157" spans="1:19" ht="12.75">
      <c r="A157" s="64"/>
      <c r="B157" s="69"/>
      <c r="C157" s="52"/>
      <c r="D157" s="52" t="s">
        <v>46</v>
      </c>
      <c r="E157" s="112"/>
      <c r="F157" s="57"/>
      <c r="G157" s="44">
        <v>275600</v>
      </c>
      <c r="H157" s="44">
        <v>0</v>
      </c>
      <c r="I157" s="45">
        <f>H157+G157</f>
        <v>275600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</row>
    <row r="158" spans="1:19" ht="12.75">
      <c r="A158" s="64"/>
      <c r="B158" s="52"/>
      <c r="C158" s="52"/>
      <c r="D158" s="52" t="s">
        <v>18</v>
      </c>
      <c r="E158" s="112"/>
      <c r="F158" s="57"/>
      <c r="G158" s="44">
        <v>327850</v>
      </c>
      <c r="H158" s="44">
        <v>0</v>
      </c>
      <c r="I158" s="45">
        <f>H158+G158</f>
        <v>327850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</row>
    <row r="159" spans="1:19" ht="12.75">
      <c r="A159" s="64"/>
      <c r="B159" s="52"/>
      <c r="C159" s="52"/>
      <c r="D159" s="52"/>
      <c r="E159" s="39"/>
      <c r="F159" s="57"/>
      <c r="G159" s="44"/>
      <c r="H159" s="44"/>
      <c r="I159" s="45"/>
      <c r="J159" s="34"/>
      <c r="K159" s="34"/>
      <c r="L159" s="34"/>
      <c r="M159" s="34"/>
      <c r="N159" s="34"/>
      <c r="O159" s="34"/>
      <c r="P159" s="34"/>
      <c r="Q159" s="34"/>
      <c r="R159" s="34"/>
      <c r="S159" s="34"/>
    </row>
    <row r="160" spans="1:19" ht="15.75">
      <c r="A160" s="64"/>
      <c r="B160" s="52"/>
      <c r="C160" s="52"/>
      <c r="D160" s="113" t="s">
        <v>150</v>
      </c>
      <c r="E160" s="39"/>
      <c r="F160" s="57"/>
      <c r="G160" s="114">
        <f>G161+G162</f>
        <v>430000</v>
      </c>
      <c r="H160" s="114">
        <f>H161+H162</f>
        <v>0</v>
      </c>
      <c r="I160" s="115">
        <f>I161+I162</f>
        <v>430000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</row>
    <row r="161" spans="1:19" ht="12.75">
      <c r="A161" s="64"/>
      <c r="B161" s="52"/>
      <c r="C161" s="52"/>
      <c r="D161" s="43" t="s">
        <v>45</v>
      </c>
      <c r="E161" s="39"/>
      <c r="F161" s="57"/>
      <c r="G161" s="44">
        <v>350000</v>
      </c>
      <c r="H161" s="44">
        <v>0</v>
      </c>
      <c r="I161" s="45">
        <f>H161+G161</f>
        <v>350000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1:19" ht="12.75">
      <c r="A162" s="64"/>
      <c r="B162" s="52"/>
      <c r="C162" s="52"/>
      <c r="D162" s="43" t="s">
        <v>46</v>
      </c>
      <c r="E162" s="39"/>
      <c r="F162" s="57"/>
      <c r="G162" s="44">
        <v>80000</v>
      </c>
      <c r="H162" s="44">
        <v>0</v>
      </c>
      <c r="I162" s="45">
        <f>H162+G162</f>
        <v>80000</v>
      </c>
      <c r="J162" s="34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1:19" ht="12.75">
      <c r="A163" s="64"/>
      <c r="B163" s="52"/>
      <c r="C163" s="52"/>
      <c r="D163" s="52"/>
      <c r="E163" s="39"/>
      <c r="F163" s="57"/>
      <c r="G163" s="44"/>
      <c r="H163" s="44"/>
      <c r="I163" s="45"/>
      <c r="J163" s="34"/>
      <c r="K163" s="34"/>
      <c r="L163" s="34"/>
      <c r="M163" s="34"/>
      <c r="N163" s="34"/>
      <c r="O163" s="34"/>
      <c r="P163" s="34"/>
      <c r="Q163" s="34"/>
      <c r="R163" s="34"/>
      <c r="S163" s="34"/>
    </row>
    <row r="164" spans="1:19" ht="12.75">
      <c r="A164" s="64"/>
      <c r="B164" s="36" t="s">
        <v>151</v>
      </c>
      <c r="C164" s="38"/>
      <c r="D164" s="38" t="s">
        <v>152</v>
      </c>
      <c r="E164" s="39"/>
      <c r="F164" s="57"/>
      <c r="G164" s="41">
        <f>G165+G166</f>
        <v>241100</v>
      </c>
      <c r="H164" s="41">
        <f>H165+H166</f>
        <v>0</v>
      </c>
      <c r="I164" s="42">
        <f>I165+I166</f>
        <v>241100</v>
      </c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1:19" ht="12.75">
      <c r="A165" s="64"/>
      <c r="B165" s="36"/>
      <c r="C165" s="38"/>
      <c r="D165" s="52" t="s">
        <v>119</v>
      </c>
      <c r="E165" s="74"/>
      <c r="F165" s="38"/>
      <c r="G165" s="61">
        <v>11300</v>
      </c>
      <c r="H165" s="61">
        <v>0</v>
      </c>
      <c r="I165" s="66">
        <f>H165+G165</f>
        <v>11300</v>
      </c>
      <c r="J165" s="34"/>
      <c r="K165" s="34"/>
      <c r="L165" s="34"/>
      <c r="M165" s="34"/>
      <c r="N165" s="34"/>
      <c r="O165" s="34"/>
      <c r="P165" s="34"/>
      <c r="Q165" s="34"/>
      <c r="R165" s="34"/>
      <c r="S165" s="34"/>
    </row>
    <row r="166" spans="1:19" ht="12.75">
      <c r="A166" s="64"/>
      <c r="B166" s="69"/>
      <c r="C166" s="52"/>
      <c r="D166" s="52" t="s">
        <v>18</v>
      </c>
      <c r="E166" s="39"/>
      <c r="F166" s="52"/>
      <c r="G166" s="61">
        <v>229800</v>
      </c>
      <c r="H166" s="61">
        <v>0</v>
      </c>
      <c r="I166" s="66">
        <f>H166+G166</f>
        <v>229800</v>
      </c>
      <c r="J166" s="34"/>
      <c r="K166" s="34"/>
      <c r="L166" s="34"/>
      <c r="M166" s="34"/>
      <c r="N166" s="34"/>
      <c r="O166" s="34"/>
      <c r="P166" s="34"/>
      <c r="Q166" s="34"/>
      <c r="R166" s="34"/>
      <c r="S166" s="34"/>
    </row>
    <row r="167" spans="1:19" ht="12.75">
      <c r="A167" s="116"/>
      <c r="B167" s="117"/>
      <c r="C167" s="118"/>
      <c r="D167" s="119" t="s">
        <v>153</v>
      </c>
      <c r="E167" s="120"/>
      <c r="F167" s="118"/>
      <c r="G167" s="121">
        <f>G168+G169</f>
        <v>161000</v>
      </c>
      <c r="H167" s="121">
        <f>H168+H169</f>
        <v>0</v>
      </c>
      <c r="I167" s="122">
        <f>I168+I169</f>
        <v>161000</v>
      </c>
      <c r="J167" s="34"/>
      <c r="K167" s="34"/>
      <c r="L167" s="34"/>
      <c r="M167" s="34"/>
      <c r="N167" s="34"/>
      <c r="O167" s="34"/>
      <c r="P167" s="34"/>
      <c r="Q167" s="34"/>
      <c r="R167" s="34"/>
      <c r="S167" s="34"/>
    </row>
    <row r="168" spans="1:19" ht="12.75">
      <c r="A168" s="116"/>
      <c r="B168" s="117"/>
      <c r="C168" s="118"/>
      <c r="D168" s="123" t="s">
        <v>119</v>
      </c>
      <c r="E168" s="120"/>
      <c r="F168" s="118"/>
      <c r="G168" s="124">
        <v>6000</v>
      </c>
      <c r="H168" s="124"/>
      <c r="I168" s="125">
        <f>H168+G168</f>
        <v>6000</v>
      </c>
      <c r="J168" s="34"/>
      <c r="K168" s="34"/>
      <c r="L168" s="34"/>
      <c r="M168" s="34"/>
      <c r="N168" s="34"/>
      <c r="O168" s="34"/>
      <c r="P168" s="34"/>
      <c r="Q168" s="34"/>
      <c r="R168" s="34"/>
      <c r="S168" s="34"/>
    </row>
    <row r="169" spans="1:19" ht="12.75">
      <c r="A169" s="116"/>
      <c r="B169" s="117"/>
      <c r="C169" s="118"/>
      <c r="D169" s="123" t="s">
        <v>18</v>
      </c>
      <c r="E169" s="120"/>
      <c r="F169" s="118"/>
      <c r="G169" s="124">
        <v>155000</v>
      </c>
      <c r="H169" s="124"/>
      <c r="I169" s="125">
        <f>H169+G169</f>
        <v>155000</v>
      </c>
      <c r="J169" s="34"/>
      <c r="K169" s="34"/>
      <c r="L169" s="34"/>
      <c r="M169" s="34"/>
      <c r="N169" s="34"/>
      <c r="O169" s="34"/>
      <c r="P169" s="34"/>
      <c r="Q169" s="34"/>
      <c r="R169" s="34"/>
      <c r="S169" s="34"/>
    </row>
    <row r="170" spans="1:19" ht="12.75">
      <c r="A170" s="35"/>
      <c r="B170" s="36" t="s">
        <v>154</v>
      </c>
      <c r="C170" s="38"/>
      <c r="D170" s="38" t="s">
        <v>155</v>
      </c>
      <c r="E170" s="74"/>
      <c r="F170" s="38"/>
      <c r="G170" s="37">
        <f>G171</f>
        <v>517569</v>
      </c>
      <c r="H170" s="37">
        <f>H171</f>
        <v>0</v>
      </c>
      <c r="I170" s="53">
        <f>I171</f>
        <v>517569</v>
      </c>
      <c r="J170" s="34"/>
      <c r="K170" s="34"/>
      <c r="L170" s="34"/>
      <c r="M170" s="34"/>
      <c r="N170" s="34"/>
      <c r="O170" s="34"/>
      <c r="P170" s="34"/>
      <c r="Q170" s="34"/>
      <c r="R170" s="34"/>
      <c r="S170" s="34"/>
    </row>
    <row r="171" spans="1:19" ht="12.75">
      <c r="A171" s="35"/>
      <c r="B171" s="71"/>
      <c r="C171" s="38"/>
      <c r="D171" s="52" t="s">
        <v>156</v>
      </c>
      <c r="E171" s="39"/>
      <c r="F171" s="52"/>
      <c r="G171" s="61">
        <f>SUM(G172:G178)</f>
        <v>517569</v>
      </c>
      <c r="H171" s="61">
        <f>SUM(H172:H178)</f>
        <v>0</v>
      </c>
      <c r="I171" s="66">
        <f>I172+I173+I175+I176+I177+I178</f>
        <v>517569</v>
      </c>
      <c r="J171" s="34"/>
      <c r="K171" s="34"/>
      <c r="L171" s="34"/>
      <c r="M171" s="34"/>
      <c r="N171" s="34"/>
      <c r="O171" s="34"/>
      <c r="P171" s="34"/>
      <c r="Q171" s="34"/>
      <c r="R171" s="34"/>
      <c r="S171" s="34"/>
    </row>
    <row r="172" spans="1:19" ht="12.75">
      <c r="A172" s="54"/>
      <c r="B172" s="52"/>
      <c r="C172" s="52"/>
      <c r="D172" s="52" t="s">
        <v>157</v>
      </c>
      <c r="E172" s="39"/>
      <c r="F172" s="52"/>
      <c r="G172" s="61">
        <v>260000</v>
      </c>
      <c r="H172" s="61">
        <v>0</v>
      </c>
      <c r="I172" s="66">
        <f>H172+G172</f>
        <v>260000</v>
      </c>
      <c r="J172" s="34"/>
      <c r="K172" s="34"/>
      <c r="L172" s="34"/>
      <c r="M172" s="34"/>
      <c r="N172" s="34"/>
      <c r="O172" s="34"/>
      <c r="P172" s="34"/>
      <c r="Q172" s="34"/>
      <c r="R172" s="34"/>
      <c r="S172" s="34"/>
    </row>
    <row r="173" spans="1:19" ht="12.75">
      <c r="A173" s="64"/>
      <c r="B173" s="52"/>
      <c r="C173" s="52"/>
      <c r="D173" s="52" t="s">
        <v>158</v>
      </c>
      <c r="E173" s="39"/>
      <c r="F173" s="52"/>
      <c r="G173" s="61">
        <v>101700</v>
      </c>
      <c r="H173" s="61">
        <v>0</v>
      </c>
      <c r="I173" s="66">
        <f>H173+G173</f>
        <v>101700</v>
      </c>
      <c r="J173" s="34"/>
      <c r="K173" s="34"/>
      <c r="L173" s="34"/>
      <c r="M173" s="34"/>
      <c r="N173" s="34"/>
      <c r="O173" s="34"/>
      <c r="P173" s="34"/>
      <c r="Q173" s="34"/>
      <c r="R173" s="34"/>
      <c r="S173" s="34"/>
    </row>
    <row r="174" spans="1:19" ht="12.75">
      <c r="A174" s="64"/>
      <c r="B174" s="52"/>
      <c r="C174" s="52"/>
      <c r="D174" s="43" t="s">
        <v>159</v>
      </c>
      <c r="E174" s="39"/>
      <c r="F174" s="52"/>
      <c r="G174" s="61"/>
      <c r="H174" s="61"/>
      <c r="I174" s="66"/>
      <c r="J174" s="34"/>
      <c r="K174" s="34"/>
      <c r="L174" s="34"/>
      <c r="M174" s="34"/>
      <c r="N174" s="34"/>
      <c r="O174" s="34"/>
      <c r="P174" s="34"/>
      <c r="Q174" s="34"/>
      <c r="R174" s="34"/>
      <c r="S174" s="34"/>
    </row>
    <row r="175" spans="1:19" ht="12" customHeight="1">
      <c r="A175" s="35"/>
      <c r="B175" s="52"/>
      <c r="C175" s="52"/>
      <c r="D175" s="43" t="s">
        <v>160</v>
      </c>
      <c r="E175" s="39"/>
      <c r="F175" s="52"/>
      <c r="G175" s="126">
        <v>30000</v>
      </c>
      <c r="H175" s="126">
        <v>0</v>
      </c>
      <c r="I175" s="127">
        <f>H175+G175</f>
        <v>30000</v>
      </c>
      <c r="J175" s="34"/>
      <c r="K175" s="34"/>
      <c r="L175" s="34"/>
      <c r="M175" s="34"/>
      <c r="N175" s="34"/>
      <c r="O175" s="34"/>
      <c r="P175" s="34"/>
      <c r="Q175" s="34"/>
      <c r="R175" s="34"/>
      <c r="S175" s="34"/>
    </row>
    <row r="176" spans="1:19" ht="12.75">
      <c r="A176" s="35"/>
      <c r="B176" s="52"/>
      <c r="C176" s="52"/>
      <c r="D176" s="43" t="s">
        <v>161</v>
      </c>
      <c r="E176" s="74"/>
      <c r="F176" s="38"/>
      <c r="G176" s="126">
        <v>20074</v>
      </c>
      <c r="H176" s="126">
        <v>0</v>
      </c>
      <c r="I176" s="127">
        <f>H176+G176</f>
        <v>20074</v>
      </c>
      <c r="J176" s="34"/>
      <c r="K176" s="34"/>
      <c r="L176" s="34"/>
      <c r="M176" s="34"/>
      <c r="N176" s="34"/>
      <c r="O176" s="34"/>
      <c r="P176" s="34"/>
      <c r="Q176" s="34"/>
      <c r="R176" s="34"/>
      <c r="S176" s="34"/>
    </row>
    <row r="177" spans="1:19" ht="12.75">
      <c r="A177" s="35"/>
      <c r="B177" s="52"/>
      <c r="C177" s="52"/>
      <c r="D177" s="43" t="s">
        <v>162</v>
      </c>
      <c r="E177" s="39"/>
      <c r="F177" s="52"/>
      <c r="G177" s="128">
        <v>5299</v>
      </c>
      <c r="H177" s="126">
        <v>0</v>
      </c>
      <c r="I177" s="127">
        <f>H177+G177</f>
        <v>5299</v>
      </c>
      <c r="J177" s="34"/>
      <c r="K177" s="34"/>
      <c r="L177" s="34"/>
      <c r="M177" s="34"/>
      <c r="N177" s="34"/>
      <c r="O177" s="34"/>
      <c r="P177" s="34"/>
      <c r="Q177" s="34"/>
      <c r="R177" s="34"/>
      <c r="S177" s="34"/>
    </row>
    <row r="178" spans="1:19" ht="11.25" customHeight="1">
      <c r="A178" s="64"/>
      <c r="B178" s="52"/>
      <c r="C178" s="52"/>
      <c r="D178" s="43" t="s">
        <v>163</v>
      </c>
      <c r="E178" s="39"/>
      <c r="F178" s="52"/>
      <c r="G178" s="128">
        <v>100496</v>
      </c>
      <c r="H178" s="126"/>
      <c r="I178" s="127">
        <f>H178+G178</f>
        <v>100496</v>
      </c>
      <c r="J178" s="34"/>
      <c r="K178" s="34"/>
      <c r="L178" s="34"/>
      <c r="M178" s="34"/>
      <c r="N178" s="34"/>
      <c r="O178" s="34"/>
      <c r="P178" s="34"/>
      <c r="Q178" s="34"/>
      <c r="R178" s="34"/>
      <c r="S178" s="34"/>
    </row>
    <row r="179" spans="1:19" ht="12.75" hidden="1">
      <c r="A179" s="129">
        <v>853</v>
      </c>
      <c r="B179" s="130" t="s">
        <v>164</v>
      </c>
      <c r="C179" s="130"/>
      <c r="D179" s="130"/>
      <c r="E179" s="130"/>
      <c r="F179" s="131"/>
      <c r="G179" s="132"/>
      <c r="H179" s="133"/>
      <c r="I179" s="1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</row>
    <row r="180" spans="1:19" ht="12.75" hidden="1">
      <c r="A180" s="64"/>
      <c r="B180" s="135">
        <v>85395</v>
      </c>
      <c r="C180" s="136"/>
      <c r="D180" s="58" t="s">
        <v>22</v>
      </c>
      <c r="E180" s="46"/>
      <c r="F180" s="40"/>
      <c r="G180" s="137"/>
      <c r="H180" s="138"/>
      <c r="I180" s="139"/>
      <c r="J180" s="34"/>
      <c r="K180" s="34"/>
      <c r="L180" s="34"/>
      <c r="M180" s="34"/>
      <c r="N180" s="34"/>
      <c r="O180" s="34"/>
      <c r="P180" s="34"/>
      <c r="Q180" s="34"/>
      <c r="R180" s="34"/>
      <c r="S180" s="34"/>
    </row>
    <row r="181" spans="1:19" ht="12.75" hidden="1">
      <c r="A181" s="64"/>
      <c r="B181" s="52"/>
      <c r="C181" s="52"/>
      <c r="D181" s="52" t="s">
        <v>165</v>
      </c>
      <c r="E181" s="112"/>
      <c r="F181" s="52"/>
      <c r="G181" s="61"/>
      <c r="H181" s="140"/>
      <c r="I181" s="106"/>
      <c r="J181" s="34"/>
      <c r="K181" s="34"/>
      <c r="L181" s="34"/>
      <c r="M181" s="34"/>
      <c r="N181" s="34"/>
      <c r="O181" s="34"/>
      <c r="P181" s="34"/>
      <c r="Q181" s="34"/>
      <c r="R181" s="34"/>
      <c r="S181" s="34"/>
    </row>
    <row r="182" spans="1:19" ht="12.75" hidden="1">
      <c r="A182" s="129" t="s">
        <v>166</v>
      </c>
      <c r="B182" s="130" t="s">
        <v>167</v>
      </c>
      <c r="C182" s="130"/>
      <c r="D182" s="130"/>
      <c r="E182" s="130"/>
      <c r="F182" s="131"/>
      <c r="G182" s="132"/>
      <c r="H182" s="133"/>
      <c r="I182" s="1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</row>
    <row r="183" spans="1:19" ht="12.75" hidden="1">
      <c r="A183" s="64"/>
      <c r="B183" s="36" t="s">
        <v>168</v>
      </c>
      <c r="C183" s="38"/>
      <c r="D183" s="58" t="s">
        <v>169</v>
      </c>
      <c r="E183" s="39"/>
      <c r="F183" s="38"/>
      <c r="G183" s="61">
        <v>5299</v>
      </c>
      <c r="H183" s="141"/>
      <c r="I183" s="142"/>
      <c r="J183" s="34"/>
      <c r="K183" s="34"/>
      <c r="L183" s="34"/>
      <c r="M183" s="34"/>
      <c r="N183" s="34"/>
      <c r="O183" s="34"/>
      <c r="P183" s="34"/>
      <c r="Q183" s="34"/>
      <c r="R183" s="34"/>
      <c r="S183" s="34"/>
    </row>
    <row r="184" spans="1:19" ht="12.75">
      <c r="A184" s="50" t="s">
        <v>170</v>
      </c>
      <c r="B184" s="31" t="s">
        <v>171</v>
      </c>
      <c r="C184" s="31"/>
      <c r="D184" s="31"/>
      <c r="E184" s="31"/>
      <c r="F184" s="68"/>
      <c r="G184" s="32">
        <f>G185+G187+G189+G191+G193+G196+G200</f>
        <v>10331564</v>
      </c>
      <c r="H184" s="32">
        <f>H185+H187+H189+H191+H193+H196+H200</f>
        <v>-650000</v>
      </c>
      <c r="I184" s="33">
        <f>I185+I187+I189+I191+I193+I196+I200</f>
        <v>9681564</v>
      </c>
      <c r="J184" s="34"/>
      <c r="K184" s="34"/>
      <c r="L184" s="34"/>
      <c r="M184" s="34"/>
      <c r="N184" s="34"/>
      <c r="O184" s="34"/>
      <c r="P184" s="34"/>
      <c r="Q184" s="34"/>
      <c r="R184" s="34"/>
      <c r="S184" s="34"/>
    </row>
    <row r="185" spans="1:19" ht="12.75">
      <c r="A185" s="35"/>
      <c r="B185" s="67" t="s">
        <v>172</v>
      </c>
      <c r="C185" s="38"/>
      <c r="D185" s="38" t="s">
        <v>173</v>
      </c>
      <c r="E185" s="74"/>
      <c r="F185" s="38"/>
      <c r="G185" s="37">
        <f>G186</f>
        <v>5081000</v>
      </c>
      <c r="H185" s="37">
        <f>H186</f>
        <v>-660000</v>
      </c>
      <c r="I185" s="53">
        <f>I186</f>
        <v>4421000</v>
      </c>
      <c r="J185" s="34"/>
      <c r="K185" s="34"/>
      <c r="L185" s="34"/>
      <c r="M185" s="34"/>
      <c r="N185" s="34"/>
      <c r="O185" s="34"/>
      <c r="P185" s="34"/>
      <c r="Q185" s="34"/>
      <c r="R185" s="34"/>
      <c r="S185" s="34"/>
    </row>
    <row r="186" spans="1:19" ht="12.75">
      <c r="A186" s="54"/>
      <c r="B186" s="67"/>
      <c r="C186" s="38"/>
      <c r="D186" s="43" t="s">
        <v>29</v>
      </c>
      <c r="E186" s="74"/>
      <c r="F186" s="75"/>
      <c r="G186" s="59">
        <v>5081000</v>
      </c>
      <c r="H186" s="59">
        <v>-660000</v>
      </c>
      <c r="I186" s="60">
        <f>H186+G186</f>
        <v>4421000</v>
      </c>
      <c r="J186" s="34"/>
      <c r="K186" s="34"/>
      <c r="L186" s="34"/>
      <c r="M186" s="34"/>
      <c r="N186" s="34"/>
      <c r="O186" s="34"/>
      <c r="P186" s="34"/>
      <c r="Q186" s="34"/>
      <c r="R186" s="34"/>
      <c r="S186" s="34"/>
    </row>
    <row r="187" spans="1:19" ht="12.75">
      <c r="A187" s="35"/>
      <c r="B187" s="67" t="s">
        <v>174</v>
      </c>
      <c r="C187" s="38"/>
      <c r="D187" s="38" t="s">
        <v>175</v>
      </c>
      <c r="E187" s="74"/>
      <c r="F187" s="38"/>
      <c r="G187" s="37">
        <f>G188</f>
        <v>2200000</v>
      </c>
      <c r="H187" s="37">
        <f>H188</f>
        <v>10000</v>
      </c>
      <c r="I187" s="53">
        <f>I188</f>
        <v>2210000</v>
      </c>
      <c r="J187" s="34"/>
      <c r="K187" s="34"/>
      <c r="L187" s="34"/>
      <c r="M187" s="34"/>
      <c r="N187" s="34"/>
      <c r="O187" s="34"/>
      <c r="P187" s="34"/>
      <c r="Q187" s="34"/>
      <c r="R187" s="34"/>
      <c r="S187" s="34"/>
    </row>
    <row r="188" spans="1:19" ht="12.75">
      <c r="A188" s="35"/>
      <c r="B188" s="67"/>
      <c r="C188" s="38"/>
      <c r="D188" s="43" t="s">
        <v>176</v>
      </c>
      <c r="E188" s="74"/>
      <c r="F188" s="75"/>
      <c r="G188" s="59">
        <v>2200000</v>
      </c>
      <c r="H188" s="59">
        <v>10000</v>
      </c>
      <c r="I188" s="60">
        <f>H188+G188</f>
        <v>2210000</v>
      </c>
      <c r="J188" s="34"/>
      <c r="K188" s="34"/>
      <c r="L188" s="34"/>
      <c r="M188" s="34"/>
      <c r="N188" s="34"/>
      <c r="O188" s="34"/>
      <c r="P188" s="34"/>
      <c r="Q188" s="34"/>
      <c r="R188" s="34"/>
      <c r="S188" s="34"/>
    </row>
    <row r="189" spans="1:19" ht="12.75">
      <c r="A189" s="35"/>
      <c r="B189" s="67" t="s">
        <v>177</v>
      </c>
      <c r="C189" s="38"/>
      <c r="D189" s="38" t="s">
        <v>178</v>
      </c>
      <c r="E189" s="74"/>
      <c r="F189" s="75"/>
      <c r="G189" s="41">
        <f>G190</f>
        <v>333720</v>
      </c>
      <c r="H189" s="41">
        <f>H190</f>
        <v>0</v>
      </c>
      <c r="I189" s="42">
        <f>I190</f>
        <v>333720</v>
      </c>
      <c r="J189" s="34"/>
      <c r="K189" s="34"/>
      <c r="L189" s="34"/>
      <c r="M189" s="34"/>
      <c r="N189" s="34"/>
      <c r="O189" s="34"/>
      <c r="P189" s="34"/>
      <c r="Q189" s="34"/>
      <c r="R189" s="34"/>
      <c r="S189" s="34"/>
    </row>
    <row r="190" spans="1:19" ht="12.75">
      <c r="A190" s="35"/>
      <c r="B190" s="67"/>
      <c r="C190" s="52"/>
      <c r="D190" s="43" t="s">
        <v>18</v>
      </c>
      <c r="E190" s="39"/>
      <c r="F190" s="57"/>
      <c r="G190" s="44">
        <v>333720</v>
      </c>
      <c r="H190" s="44"/>
      <c r="I190" s="45">
        <f>H190+G190</f>
        <v>333720</v>
      </c>
      <c r="J190" s="34"/>
      <c r="K190" s="34"/>
      <c r="L190" s="34"/>
      <c r="M190" s="34"/>
      <c r="N190" s="34"/>
      <c r="O190" s="34"/>
      <c r="P190" s="34"/>
      <c r="Q190" s="34"/>
      <c r="R190" s="34"/>
      <c r="S190" s="34"/>
    </row>
    <row r="191" spans="1:19" ht="12.75">
      <c r="A191" s="35"/>
      <c r="B191" s="67">
        <v>90004</v>
      </c>
      <c r="C191" s="52"/>
      <c r="D191" s="73" t="s">
        <v>179</v>
      </c>
      <c r="E191" s="39"/>
      <c r="F191" s="57"/>
      <c r="G191" s="41">
        <f>G192</f>
        <v>360726</v>
      </c>
      <c r="H191" s="41">
        <f>H192</f>
        <v>0</v>
      </c>
      <c r="I191" s="42">
        <f>I192</f>
        <v>360726</v>
      </c>
      <c r="J191" s="34"/>
      <c r="K191" s="34"/>
      <c r="L191" s="34"/>
      <c r="M191" s="34"/>
      <c r="N191" s="34"/>
      <c r="O191" s="34"/>
      <c r="P191" s="34"/>
      <c r="Q191" s="34"/>
      <c r="R191" s="34"/>
      <c r="S191" s="34"/>
    </row>
    <row r="192" spans="1:19" ht="12.75">
      <c r="A192" s="35"/>
      <c r="B192" s="67"/>
      <c r="C192" s="52"/>
      <c r="D192" s="43" t="s">
        <v>18</v>
      </c>
      <c r="E192" s="39"/>
      <c r="F192" s="57"/>
      <c r="G192" s="44">
        <v>360726</v>
      </c>
      <c r="H192" s="44"/>
      <c r="I192" s="45">
        <f>H192+G192</f>
        <v>360726</v>
      </c>
      <c r="J192" s="34"/>
      <c r="K192" s="34"/>
      <c r="L192" s="34"/>
      <c r="M192" s="34"/>
      <c r="N192" s="34"/>
      <c r="O192" s="34"/>
      <c r="P192" s="34"/>
      <c r="Q192" s="34"/>
      <c r="R192" s="34"/>
      <c r="S192" s="34"/>
    </row>
    <row r="193" spans="1:19" ht="12.75">
      <c r="A193" s="35"/>
      <c r="B193" s="67" t="s">
        <v>180</v>
      </c>
      <c r="C193" s="38"/>
      <c r="D193" s="38" t="s">
        <v>181</v>
      </c>
      <c r="E193" s="39"/>
      <c r="F193" s="38"/>
      <c r="G193" s="37">
        <f>G194+G195</f>
        <v>68599</v>
      </c>
      <c r="H193" s="37">
        <f>H194+H195</f>
        <v>0</v>
      </c>
      <c r="I193" s="53">
        <f>I194+I195</f>
        <v>68599</v>
      </c>
      <c r="J193" s="34"/>
      <c r="K193" s="34"/>
      <c r="L193" s="34"/>
      <c r="M193" s="34"/>
      <c r="N193" s="34"/>
      <c r="O193" s="34"/>
      <c r="P193" s="34"/>
      <c r="Q193" s="34"/>
      <c r="R193" s="34"/>
      <c r="S193" s="34"/>
    </row>
    <row r="194" spans="1:19" ht="12.75">
      <c r="A194" s="35"/>
      <c r="B194" s="67"/>
      <c r="C194" s="38"/>
      <c r="D194" s="52" t="s">
        <v>46</v>
      </c>
      <c r="E194" s="39"/>
      <c r="F194" s="57"/>
      <c r="G194" s="44">
        <v>2038</v>
      </c>
      <c r="H194" s="44"/>
      <c r="I194" s="45">
        <f>H194+G194</f>
        <v>2038</v>
      </c>
      <c r="J194" s="34"/>
      <c r="K194" s="34"/>
      <c r="L194" s="34"/>
      <c r="M194" s="34"/>
      <c r="N194" s="34"/>
      <c r="O194" s="34"/>
      <c r="P194" s="34"/>
      <c r="Q194" s="34"/>
      <c r="R194" s="34"/>
      <c r="S194" s="34"/>
    </row>
    <row r="195" spans="1:19" ht="12.75">
      <c r="A195" s="54"/>
      <c r="B195" s="67"/>
      <c r="C195" s="38"/>
      <c r="D195" s="52" t="s">
        <v>18</v>
      </c>
      <c r="E195" s="39"/>
      <c r="F195" s="57"/>
      <c r="G195" s="44">
        <v>66561</v>
      </c>
      <c r="H195" s="44"/>
      <c r="I195" s="45">
        <f>H195+G195</f>
        <v>66561</v>
      </c>
      <c r="J195" s="34"/>
      <c r="K195" s="34"/>
      <c r="L195" s="34"/>
      <c r="M195" s="34"/>
      <c r="N195" s="34"/>
      <c r="O195" s="34"/>
      <c r="P195" s="34"/>
      <c r="Q195" s="34"/>
      <c r="R195" s="34"/>
      <c r="S195" s="34"/>
    </row>
    <row r="196" spans="1:19" ht="12.75">
      <c r="A196" s="35"/>
      <c r="B196" s="67" t="s">
        <v>182</v>
      </c>
      <c r="C196" s="38"/>
      <c r="D196" s="38" t="s">
        <v>183</v>
      </c>
      <c r="E196" s="74"/>
      <c r="F196" s="38"/>
      <c r="G196" s="37">
        <f>G197+G199</f>
        <v>1660073</v>
      </c>
      <c r="H196" s="37">
        <f>H197+H199</f>
        <v>0</v>
      </c>
      <c r="I196" s="53">
        <f>I197+I199</f>
        <v>1660073</v>
      </c>
      <c r="J196" s="34"/>
      <c r="K196" s="34"/>
      <c r="L196" s="34"/>
      <c r="M196" s="34"/>
      <c r="N196" s="34"/>
      <c r="O196" s="34"/>
      <c r="P196" s="34"/>
      <c r="Q196" s="34"/>
      <c r="R196" s="34"/>
      <c r="S196" s="34"/>
    </row>
    <row r="197" spans="1:19" ht="12.75">
      <c r="A197" s="35"/>
      <c r="B197" s="67"/>
      <c r="C197" s="38"/>
      <c r="D197" s="52" t="s">
        <v>184</v>
      </c>
      <c r="E197" s="74"/>
      <c r="F197" s="38"/>
      <c r="G197" s="61">
        <f>G198</f>
        <v>1174673</v>
      </c>
      <c r="H197" s="61">
        <f>H198</f>
        <v>0</v>
      </c>
      <c r="I197" s="66">
        <f>I198</f>
        <v>1174673</v>
      </c>
      <c r="J197" s="34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1:19" ht="12.75">
      <c r="A198" s="35"/>
      <c r="B198" s="143"/>
      <c r="C198" s="52"/>
      <c r="D198" s="43" t="s">
        <v>18</v>
      </c>
      <c r="E198" s="39"/>
      <c r="F198" s="57"/>
      <c r="G198" s="44">
        <v>1174673</v>
      </c>
      <c r="H198" s="44"/>
      <c r="I198" s="45">
        <f>H198+G198</f>
        <v>1174673</v>
      </c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1:19" ht="12.75">
      <c r="A199" s="35"/>
      <c r="B199" s="143"/>
      <c r="C199" s="52"/>
      <c r="D199" s="43" t="s">
        <v>29</v>
      </c>
      <c r="E199" s="39"/>
      <c r="F199" s="57"/>
      <c r="G199" s="59">
        <v>485400</v>
      </c>
      <c r="H199" s="59">
        <v>0</v>
      </c>
      <c r="I199" s="60">
        <f>H199+G199</f>
        <v>485400</v>
      </c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1:19" ht="12.75">
      <c r="A200" s="54"/>
      <c r="B200" s="67" t="s">
        <v>185</v>
      </c>
      <c r="C200" s="38"/>
      <c r="D200" s="38" t="s">
        <v>155</v>
      </c>
      <c r="E200" s="74"/>
      <c r="F200" s="38"/>
      <c r="G200" s="37">
        <f>G201</f>
        <v>627446</v>
      </c>
      <c r="H200" s="37">
        <f>H201</f>
        <v>0</v>
      </c>
      <c r="I200" s="53">
        <f>I201</f>
        <v>627446</v>
      </c>
      <c r="J200" s="34"/>
      <c r="K200" s="34"/>
      <c r="L200" s="34"/>
      <c r="M200" s="34"/>
      <c r="N200" s="34"/>
      <c r="O200" s="34"/>
      <c r="P200" s="34"/>
      <c r="Q200" s="34"/>
      <c r="R200" s="34"/>
      <c r="S200" s="34"/>
    </row>
    <row r="201" spans="1:19" ht="12.75">
      <c r="A201" s="54"/>
      <c r="B201" s="69"/>
      <c r="C201" s="52"/>
      <c r="D201" s="52" t="s">
        <v>30</v>
      </c>
      <c r="E201" s="39"/>
      <c r="F201" s="57"/>
      <c r="G201" s="44">
        <f>G202+G203+G204</f>
        <v>627446</v>
      </c>
      <c r="H201" s="44">
        <f>H202+H203+H204</f>
        <v>0</v>
      </c>
      <c r="I201" s="45">
        <f>I202+I203+I204</f>
        <v>627446</v>
      </c>
      <c r="J201" s="34"/>
      <c r="K201" s="34"/>
      <c r="L201" s="34"/>
      <c r="M201" s="34"/>
      <c r="N201" s="34"/>
      <c r="O201" s="34"/>
      <c r="P201" s="34"/>
      <c r="Q201" s="34"/>
      <c r="R201" s="34"/>
      <c r="S201" s="34"/>
    </row>
    <row r="202" spans="1:19" ht="12.75">
      <c r="A202" s="54"/>
      <c r="B202" s="69"/>
      <c r="C202" s="52"/>
      <c r="D202" s="52" t="s">
        <v>52</v>
      </c>
      <c r="E202" s="39"/>
      <c r="F202" s="57"/>
      <c r="G202" s="44">
        <v>35360</v>
      </c>
      <c r="H202" s="44"/>
      <c r="I202" s="45">
        <f>H202+G202</f>
        <v>35360</v>
      </c>
      <c r="J202" s="34"/>
      <c r="K202" s="34"/>
      <c r="L202" s="34"/>
      <c r="M202" s="34"/>
      <c r="N202" s="34"/>
      <c r="O202" s="34"/>
      <c r="P202" s="34"/>
      <c r="Q202" s="34"/>
      <c r="R202" s="34"/>
      <c r="S202" s="34"/>
    </row>
    <row r="203" spans="1:19" ht="12.75">
      <c r="A203" s="54"/>
      <c r="B203" s="69"/>
      <c r="C203" s="52"/>
      <c r="D203" s="52" t="s">
        <v>53</v>
      </c>
      <c r="E203" s="39"/>
      <c r="F203" s="57"/>
      <c r="G203" s="44">
        <v>6521</v>
      </c>
      <c r="H203" s="44"/>
      <c r="I203" s="45">
        <f>H203+G203</f>
        <v>6521</v>
      </c>
      <c r="J203" s="34"/>
      <c r="K203" s="34"/>
      <c r="L203" s="34"/>
      <c r="M203" s="34"/>
      <c r="N203" s="34"/>
      <c r="O203" s="34"/>
      <c r="P203" s="34"/>
      <c r="Q203" s="34"/>
      <c r="R203" s="34"/>
      <c r="S203" s="34"/>
    </row>
    <row r="204" spans="1:19" ht="12.75">
      <c r="A204" s="54"/>
      <c r="B204" s="69"/>
      <c r="C204" s="52"/>
      <c r="D204" s="52" t="s">
        <v>54</v>
      </c>
      <c r="E204" s="39"/>
      <c r="F204" s="57"/>
      <c r="G204" s="44">
        <v>585565</v>
      </c>
      <c r="H204" s="44"/>
      <c r="I204" s="45">
        <f>H204+G204</f>
        <v>585565</v>
      </c>
      <c r="J204" s="34"/>
      <c r="K204" s="2"/>
      <c r="L204" s="2"/>
      <c r="M204" s="2"/>
      <c r="N204" s="2"/>
      <c r="O204" s="34"/>
      <c r="P204" s="34"/>
      <c r="Q204" s="34"/>
      <c r="R204" s="34"/>
      <c r="S204" s="34"/>
    </row>
    <row r="205" spans="1:19" ht="12.75">
      <c r="A205" s="50" t="s">
        <v>186</v>
      </c>
      <c r="B205" s="31" t="s">
        <v>187</v>
      </c>
      <c r="C205" s="31"/>
      <c r="D205" s="31"/>
      <c r="E205" s="31"/>
      <c r="F205" s="68"/>
      <c r="G205" s="32">
        <f>G206+G210+G212+G214</f>
        <v>1575549</v>
      </c>
      <c r="H205" s="32">
        <f>H206+H210+H212+H214</f>
        <v>60000</v>
      </c>
      <c r="I205" s="33">
        <f>I206+I210+I212+I214</f>
        <v>1635549</v>
      </c>
      <c r="J205" s="34"/>
      <c r="K205" s="2"/>
      <c r="L205" s="34"/>
      <c r="M205" s="34"/>
      <c r="N205" s="34"/>
      <c r="O205" s="34"/>
      <c r="P205" s="34"/>
      <c r="Q205" s="34"/>
      <c r="R205" s="34"/>
      <c r="S205" s="34"/>
    </row>
    <row r="206" spans="1:19" ht="12.75">
      <c r="A206" s="54"/>
      <c r="B206" s="36" t="s">
        <v>188</v>
      </c>
      <c r="C206" s="38"/>
      <c r="D206" s="38" t="s">
        <v>189</v>
      </c>
      <c r="E206" s="74"/>
      <c r="F206" s="38"/>
      <c r="G206" s="37">
        <f>G207</f>
        <v>790894</v>
      </c>
      <c r="H206" s="37">
        <f>H207</f>
        <v>60000</v>
      </c>
      <c r="I206" s="53">
        <f>I207</f>
        <v>850894</v>
      </c>
      <c r="J206" s="34"/>
      <c r="K206" s="2"/>
      <c r="L206" s="34"/>
      <c r="M206" s="34"/>
      <c r="N206" s="34"/>
      <c r="O206" s="34"/>
      <c r="P206" s="34"/>
      <c r="Q206" s="34"/>
      <c r="R206" s="34"/>
      <c r="S206" s="34"/>
    </row>
    <row r="207" spans="1:19" ht="12.75">
      <c r="A207" s="54"/>
      <c r="B207" s="36"/>
      <c r="C207" s="38"/>
      <c r="D207" s="52" t="s">
        <v>190</v>
      </c>
      <c r="E207" s="39"/>
      <c r="F207" s="52"/>
      <c r="G207" s="61">
        <f>G208+G209</f>
        <v>790894</v>
      </c>
      <c r="H207" s="61">
        <f>H208+H209</f>
        <v>60000</v>
      </c>
      <c r="I207" s="66">
        <f>I208+I209</f>
        <v>850894</v>
      </c>
      <c r="J207" s="34"/>
      <c r="K207" s="2"/>
      <c r="L207" s="34"/>
      <c r="M207" s="34"/>
      <c r="N207" s="34"/>
      <c r="O207" s="34"/>
      <c r="P207" s="34"/>
      <c r="Q207" s="34"/>
      <c r="R207" s="34"/>
      <c r="S207" s="34"/>
    </row>
    <row r="208" spans="1:19" ht="12.75">
      <c r="A208" s="64"/>
      <c r="B208" s="72"/>
      <c r="C208" s="52"/>
      <c r="D208" s="43" t="s">
        <v>191</v>
      </c>
      <c r="E208" s="39"/>
      <c r="F208" s="57"/>
      <c r="G208" s="61">
        <v>671000</v>
      </c>
      <c r="H208" s="61">
        <v>60000</v>
      </c>
      <c r="I208" s="66">
        <f>H208+G208</f>
        <v>731000</v>
      </c>
      <c r="J208" s="34"/>
      <c r="K208" s="2"/>
      <c r="L208" s="34"/>
      <c r="M208" s="34"/>
      <c r="N208" s="34"/>
      <c r="O208" s="34"/>
      <c r="P208" s="34"/>
      <c r="Q208" s="34"/>
      <c r="R208" s="34"/>
      <c r="S208" s="34"/>
    </row>
    <row r="209" spans="1:19" ht="12.75">
      <c r="A209" s="54"/>
      <c r="B209" s="72"/>
      <c r="C209" s="52"/>
      <c r="D209" s="43" t="s">
        <v>18</v>
      </c>
      <c r="E209" s="39"/>
      <c r="F209" s="57"/>
      <c r="G209" s="61">
        <v>119894</v>
      </c>
      <c r="H209" s="61">
        <v>0</v>
      </c>
      <c r="I209" s="66">
        <f>H209+G209</f>
        <v>119894</v>
      </c>
      <c r="J209" s="34"/>
      <c r="K209" s="2"/>
      <c r="L209" s="34"/>
      <c r="M209" s="34"/>
      <c r="N209" s="34"/>
      <c r="O209" s="34"/>
      <c r="P209" s="34"/>
      <c r="Q209" s="34"/>
      <c r="R209" s="34"/>
      <c r="S209" s="34"/>
    </row>
    <row r="210" spans="1:19" ht="12.75">
      <c r="A210" s="54"/>
      <c r="B210" s="36" t="s">
        <v>192</v>
      </c>
      <c r="C210" s="38"/>
      <c r="D210" s="38" t="s">
        <v>193</v>
      </c>
      <c r="E210" s="74"/>
      <c r="F210" s="75"/>
      <c r="G210" s="41">
        <f>G211</f>
        <v>499700</v>
      </c>
      <c r="H210" s="41">
        <f>H211</f>
        <v>0</v>
      </c>
      <c r="I210" s="42">
        <f>I211</f>
        <v>499700</v>
      </c>
      <c r="J210" s="34"/>
      <c r="K210" s="2"/>
      <c r="L210" s="34"/>
      <c r="M210" s="34"/>
      <c r="N210" s="34"/>
      <c r="O210" s="34"/>
      <c r="P210" s="34"/>
      <c r="Q210" s="34"/>
      <c r="R210" s="34"/>
      <c r="S210" s="34"/>
    </row>
    <row r="211" spans="1:19" ht="12.75">
      <c r="A211" s="54"/>
      <c r="B211" s="36"/>
      <c r="C211" s="38"/>
      <c r="D211" s="43" t="s">
        <v>191</v>
      </c>
      <c r="E211" s="112"/>
      <c r="F211" s="52"/>
      <c r="G211" s="61">
        <v>499700</v>
      </c>
      <c r="H211" s="61"/>
      <c r="I211" s="66">
        <f>H211+G211</f>
        <v>499700</v>
      </c>
      <c r="J211" s="34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1:19" ht="12.75">
      <c r="A212" s="54"/>
      <c r="B212" s="36" t="s">
        <v>194</v>
      </c>
      <c r="C212" s="38"/>
      <c r="D212" s="38" t="s">
        <v>195</v>
      </c>
      <c r="E212" s="74"/>
      <c r="F212" s="75"/>
      <c r="G212" s="41">
        <f>G213</f>
        <v>119704</v>
      </c>
      <c r="H212" s="41">
        <f>H213</f>
        <v>0</v>
      </c>
      <c r="I212" s="42">
        <f>I213</f>
        <v>119704</v>
      </c>
      <c r="J212" s="34"/>
      <c r="K212" s="34"/>
      <c r="L212" s="34"/>
      <c r="M212" s="34"/>
      <c r="N212" s="34"/>
      <c r="O212" s="34"/>
      <c r="P212" s="34"/>
      <c r="Q212" s="34"/>
      <c r="R212" s="34"/>
      <c r="S212" s="34"/>
    </row>
    <row r="213" spans="1:19" ht="12.75">
      <c r="A213" s="35"/>
      <c r="B213" s="36"/>
      <c r="C213" s="38"/>
      <c r="D213" s="43" t="s">
        <v>191</v>
      </c>
      <c r="E213" s="74"/>
      <c r="F213" s="52"/>
      <c r="G213" s="61">
        <v>119704</v>
      </c>
      <c r="H213" s="61"/>
      <c r="I213" s="66">
        <f>H213+G213</f>
        <v>119704</v>
      </c>
      <c r="J213" s="34"/>
      <c r="K213" s="34"/>
      <c r="L213" s="34"/>
      <c r="M213" s="34"/>
      <c r="N213" s="34"/>
      <c r="O213" s="34"/>
      <c r="P213" s="34"/>
      <c r="Q213" s="34"/>
      <c r="R213" s="34"/>
      <c r="S213" s="34"/>
    </row>
    <row r="214" spans="1:19" ht="12.75">
      <c r="A214" s="54"/>
      <c r="B214" s="36" t="s">
        <v>196</v>
      </c>
      <c r="C214" s="38"/>
      <c r="D214" s="38" t="s">
        <v>22</v>
      </c>
      <c r="E214" s="74"/>
      <c r="F214" s="38"/>
      <c r="G214" s="37">
        <f>G216+G217</f>
        <v>165251</v>
      </c>
      <c r="H214" s="37">
        <f>H216+H217</f>
        <v>0</v>
      </c>
      <c r="I214" s="53">
        <f>I216+I217</f>
        <v>165251</v>
      </c>
      <c r="J214" s="34"/>
      <c r="K214" s="34"/>
      <c r="L214" s="34"/>
      <c r="M214" s="34"/>
      <c r="N214" s="34"/>
      <c r="O214" s="34"/>
      <c r="P214" s="34"/>
      <c r="Q214" s="34"/>
      <c r="R214" s="34"/>
      <c r="S214" s="34"/>
    </row>
    <row r="215" spans="1:19" ht="12.75">
      <c r="A215" s="35"/>
      <c r="B215" s="69"/>
      <c r="C215" s="52"/>
      <c r="D215" s="52" t="s">
        <v>197</v>
      </c>
      <c r="E215" s="39"/>
      <c r="F215" s="57"/>
      <c r="G215" s="44"/>
      <c r="H215" s="44"/>
      <c r="I215" s="45"/>
      <c r="J215" s="34"/>
      <c r="K215" s="34"/>
      <c r="L215" s="34"/>
      <c r="M215" s="34"/>
      <c r="N215" s="34"/>
      <c r="O215" s="34"/>
      <c r="P215" s="34"/>
      <c r="Q215" s="34"/>
      <c r="R215" s="34"/>
      <c r="S215" s="34"/>
    </row>
    <row r="216" spans="1:19" ht="12.75">
      <c r="A216" s="54"/>
      <c r="B216" s="69"/>
      <c r="C216" s="52"/>
      <c r="D216" s="52" t="s">
        <v>198</v>
      </c>
      <c r="E216" s="39"/>
      <c r="F216" s="57"/>
      <c r="G216" s="44">
        <v>60000</v>
      </c>
      <c r="H216" s="44">
        <v>0</v>
      </c>
      <c r="I216" s="45">
        <f>H216+G216</f>
        <v>60000</v>
      </c>
      <c r="J216" s="34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1:19" ht="12.75">
      <c r="A217" s="35"/>
      <c r="B217" s="52"/>
      <c r="C217" s="52"/>
      <c r="D217" s="43" t="s">
        <v>18</v>
      </c>
      <c r="E217" s="39"/>
      <c r="F217" s="57"/>
      <c r="G217" s="44">
        <v>105251</v>
      </c>
      <c r="H217" s="44">
        <v>0</v>
      </c>
      <c r="I217" s="45">
        <f>H217+G217</f>
        <v>105251</v>
      </c>
      <c r="J217" s="34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1:19" ht="12.75">
      <c r="A218" s="50">
        <v>926</v>
      </c>
      <c r="B218" s="51" t="s">
        <v>199</v>
      </c>
      <c r="C218" s="51"/>
      <c r="D218" s="51"/>
      <c r="E218" s="51"/>
      <c r="F218" s="68"/>
      <c r="G218" s="32">
        <f>G219+G225</f>
        <v>4151202</v>
      </c>
      <c r="H218" s="32">
        <f>H219+H225</f>
        <v>0</v>
      </c>
      <c r="I218" s="33">
        <f>I219+I225</f>
        <v>4151202</v>
      </c>
      <c r="J218" s="34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1:19" ht="12.75">
      <c r="A219" s="54"/>
      <c r="B219" s="47" t="s">
        <v>200</v>
      </c>
      <c r="C219" s="38"/>
      <c r="D219" s="38" t="s">
        <v>201</v>
      </c>
      <c r="E219" s="74"/>
      <c r="F219" s="38"/>
      <c r="G219" s="37">
        <f>G220+G224</f>
        <v>3678840</v>
      </c>
      <c r="H219" s="37">
        <f>H220+H224</f>
        <v>0</v>
      </c>
      <c r="I219" s="53">
        <f>I220+I224</f>
        <v>3678840</v>
      </c>
      <c r="J219" s="34"/>
      <c r="K219" s="34"/>
      <c r="L219" s="34"/>
      <c r="M219" s="34"/>
      <c r="N219" s="34"/>
      <c r="O219" s="34"/>
      <c r="P219" s="34"/>
      <c r="Q219" s="34"/>
      <c r="R219" s="34"/>
      <c r="S219" s="34"/>
    </row>
    <row r="220" spans="1:19" ht="12.75">
      <c r="A220" s="144"/>
      <c r="B220" s="110"/>
      <c r="C220" s="38"/>
      <c r="D220" s="52" t="s">
        <v>30</v>
      </c>
      <c r="E220" s="39"/>
      <c r="F220" s="52"/>
      <c r="G220" s="61">
        <f>G221+G222+G223</f>
        <v>1022840</v>
      </c>
      <c r="H220" s="61">
        <f>H221+H222+H223</f>
        <v>0</v>
      </c>
      <c r="I220" s="66">
        <f>I221+I222+I223</f>
        <v>1022840</v>
      </c>
      <c r="J220" s="34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1:19" ht="12.75">
      <c r="A221" s="54"/>
      <c r="B221" s="145"/>
      <c r="C221" s="52"/>
      <c r="D221" s="52" t="s">
        <v>202</v>
      </c>
      <c r="E221" s="39"/>
      <c r="F221" s="57"/>
      <c r="G221" s="44">
        <v>246440</v>
      </c>
      <c r="H221" s="61">
        <v>0</v>
      </c>
      <c r="I221" s="66">
        <f>H221+G221</f>
        <v>246440</v>
      </c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1:19" ht="12.75">
      <c r="A222" s="35"/>
      <c r="B222" s="145"/>
      <c r="C222" s="52"/>
      <c r="D222" s="52" t="s">
        <v>203</v>
      </c>
      <c r="E222" s="39"/>
      <c r="F222" s="57"/>
      <c r="G222" s="44">
        <v>55000</v>
      </c>
      <c r="H222" s="61">
        <v>0</v>
      </c>
      <c r="I222" s="66">
        <f>H222+G222</f>
        <v>55000</v>
      </c>
      <c r="J222" s="34"/>
      <c r="K222" s="34"/>
      <c r="L222" s="34"/>
      <c r="M222" s="34"/>
      <c r="N222" s="34"/>
      <c r="O222" s="34"/>
      <c r="P222" s="34"/>
      <c r="Q222" s="34"/>
      <c r="R222" s="34"/>
      <c r="S222" s="34"/>
    </row>
    <row r="223" spans="1:19" ht="12.75">
      <c r="A223" s="35"/>
      <c r="B223" s="145"/>
      <c r="C223" s="52"/>
      <c r="D223" s="52" t="s">
        <v>204</v>
      </c>
      <c r="E223" s="39"/>
      <c r="F223" s="57"/>
      <c r="G223" s="44">
        <v>721400</v>
      </c>
      <c r="H223" s="61">
        <v>0</v>
      </c>
      <c r="I223" s="66">
        <f>H223+G223</f>
        <v>721400</v>
      </c>
      <c r="J223" s="34"/>
      <c r="K223" s="34"/>
      <c r="L223" s="34"/>
      <c r="M223" s="34"/>
      <c r="N223" s="34"/>
      <c r="O223" s="34"/>
      <c r="P223" s="34"/>
      <c r="Q223" s="34"/>
      <c r="R223" s="34"/>
      <c r="S223" s="34"/>
    </row>
    <row r="224" spans="1:19" ht="12.75">
      <c r="A224" s="54"/>
      <c r="B224" s="145"/>
      <c r="C224" s="52"/>
      <c r="D224" s="43" t="s">
        <v>29</v>
      </c>
      <c r="E224" s="39"/>
      <c r="F224" s="57"/>
      <c r="G224" s="59">
        <v>2656000</v>
      </c>
      <c r="H224" s="59">
        <v>0</v>
      </c>
      <c r="I224" s="60">
        <f>H224+G224</f>
        <v>2656000</v>
      </c>
      <c r="J224" s="34"/>
      <c r="K224" s="34"/>
      <c r="L224" s="34"/>
      <c r="M224" s="34"/>
      <c r="N224" s="34"/>
      <c r="O224" s="34"/>
      <c r="P224" s="34"/>
      <c r="Q224" s="34"/>
      <c r="R224" s="34"/>
      <c r="S224" s="34"/>
    </row>
    <row r="225" spans="1:19" ht="12.75">
      <c r="A225" s="54"/>
      <c r="B225" s="146">
        <v>92605</v>
      </c>
      <c r="C225" s="38"/>
      <c r="D225" s="38" t="s">
        <v>205</v>
      </c>
      <c r="E225" s="74"/>
      <c r="F225" s="38"/>
      <c r="G225" s="37">
        <f>G226</f>
        <v>472362</v>
      </c>
      <c r="H225" s="37">
        <f>H226</f>
        <v>0</v>
      </c>
      <c r="I225" s="53">
        <f>I226</f>
        <v>472362</v>
      </c>
      <c r="J225" s="34"/>
      <c r="K225" s="34"/>
      <c r="L225" s="34"/>
      <c r="M225" s="34"/>
      <c r="N225" s="34"/>
      <c r="O225" s="34"/>
      <c r="P225" s="34"/>
      <c r="Q225" s="34"/>
      <c r="R225" s="34"/>
      <c r="S225" s="34"/>
    </row>
    <row r="226" spans="1:19" ht="12.75">
      <c r="A226" s="54"/>
      <c r="B226" s="74"/>
      <c r="C226" s="38"/>
      <c r="D226" s="52" t="s">
        <v>30</v>
      </c>
      <c r="E226" s="39"/>
      <c r="F226" s="52"/>
      <c r="G226" s="61">
        <f>SUM(G227:G232)</f>
        <v>472362</v>
      </c>
      <c r="H226" s="61">
        <f>SUM(H227:H232)</f>
        <v>0</v>
      </c>
      <c r="I226" s="66">
        <f>SUM(I227:I232)</f>
        <v>472362</v>
      </c>
      <c r="J226" s="34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1:19" ht="12.75">
      <c r="A227" s="54"/>
      <c r="B227" s="39"/>
      <c r="C227" s="52"/>
      <c r="D227" s="52" t="s">
        <v>206</v>
      </c>
      <c r="E227" s="39"/>
      <c r="F227" s="52"/>
      <c r="G227" s="61"/>
      <c r="H227" s="61"/>
      <c r="I227" s="66"/>
      <c r="J227" s="34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1:19" ht="12.75">
      <c r="A228" s="35"/>
      <c r="B228" s="39"/>
      <c r="C228" s="52"/>
      <c r="D228" s="52" t="s">
        <v>207</v>
      </c>
      <c r="E228" s="39"/>
      <c r="F228" s="52"/>
      <c r="G228" s="61">
        <v>170000</v>
      </c>
      <c r="H228" s="61">
        <v>0</v>
      </c>
      <c r="I228" s="66">
        <f>H228+G228</f>
        <v>170000</v>
      </c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1:19" ht="12.75">
      <c r="A229" s="54"/>
      <c r="B229" s="39"/>
      <c r="C229" s="52"/>
      <c r="D229" s="43" t="s">
        <v>208</v>
      </c>
      <c r="E229" s="39"/>
      <c r="F229" s="52"/>
      <c r="G229" s="61">
        <v>100000</v>
      </c>
      <c r="H229" s="61">
        <v>0</v>
      </c>
      <c r="I229" s="66">
        <f>H229+G229</f>
        <v>100000</v>
      </c>
      <c r="J229" s="34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1:19" ht="12.75">
      <c r="A230" s="54"/>
      <c r="B230" s="39"/>
      <c r="C230" s="52"/>
      <c r="D230" s="52" t="s">
        <v>209</v>
      </c>
      <c r="E230" s="39"/>
      <c r="F230" s="52"/>
      <c r="G230" s="61"/>
      <c r="H230" s="61"/>
      <c r="I230" s="66"/>
      <c r="J230" s="34"/>
      <c r="K230" s="34"/>
      <c r="L230" s="34"/>
      <c r="M230" s="34"/>
      <c r="N230" s="34"/>
      <c r="O230" s="34"/>
      <c r="P230" s="34"/>
      <c r="Q230" s="34"/>
      <c r="R230" s="34"/>
      <c r="S230" s="34"/>
    </row>
    <row r="231" spans="1:19" ht="12.75">
      <c r="A231" s="54"/>
      <c r="B231" s="39"/>
      <c r="C231" s="52"/>
      <c r="D231" s="52" t="s">
        <v>46</v>
      </c>
      <c r="E231" s="39"/>
      <c r="F231" s="52"/>
      <c r="G231" s="61">
        <v>550</v>
      </c>
      <c r="H231" s="61">
        <v>0</v>
      </c>
      <c r="I231" s="66">
        <f>H231+G231</f>
        <v>550</v>
      </c>
      <c r="J231" s="34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1:19" ht="12.75">
      <c r="A232" s="54"/>
      <c r="B232" s="39"/>
      <c r="C232" s="52"/>
      <c r="D232" s="43" t="s">
        <v>210</v>
      </c>
      <c r="E232" s="39"/>
      <c r="F232" s="57"/>
      <c r="G232" s="44">
        <v>201812</v>
      </c>
      <c r="H232" s="44">
        <v>0</v>
      </c>
      <c r="I232" s="45">
        <f>H232+G232</f>
        <v>201812</v>
      </c>
      <c r="J232" s="34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1:19" ht="12.75">
      <c r="A233" s="147"/>
      <c r="B233" s="148"/>
      <c r="C233" s="148"/>
      <c r="D233" s="149"/>
      <c r="E233" s="148"/>
      <c r="F233" s="150"/>
      <c r="G233" s="151"/>
      <c r="H233" s="152"/>
      <c r="I233" s="153"/>
      <c r="J233" s="34"/>
      <c r="K233" s="34"/>
      <c r="L233" s="34"/>
      <c r="M233" s="34"/>
      <c r="N233" s="34"/>
      <c r="O233" s="34"/>
      <c r="P233" s="34"/>
      <c r="Q233" s="34"/>
      <c r="R233" s="34"/>
      <c r="S233" s="34"/>
    </row>
    <row r="234" spans="1:19" ht="12.75">
      <c r="A234" s="154"/>
      <c r="B234" s="155"/>
      <c r="C234" s="155"/>
      <c r="D234" s="156" t="s">
        <v>211</v>
      </c>
      <c r="E234" s="157"/>
      <c r="F234" s="158"/>
      <c r="G234" s="159">
        <f>G10+G17+G24+G30+G33+G52+G57+G72+G77+G81+G85+G122+G134+G184+G205+G218</f>
        <v>88127364</v>
      </c>
      <c r="H234" s="159">
        <f>H10+H17+H24+H30+H33+H52+H57+H72+H77+H81+H85+H122+H134+H184+H205+H218</f>
        <v>287032</v>
      </c>
      <c r="I234" s="159">
        <f>I10+I17+I24+I30+I33+I52+I57+I72+I77+I81+I85+I122+I134+I184+I205+I218</f>
        <v>88414396</v>
      </c>
      <c r="J234" s="34"/>
      <c r="K234" s="34"/>
      <c r="L234" s="34"/>
      <c r="M234" s="34"/>
      <c r="N234" s="34"/>
      <c r="O234" s="34"/>
      <c r="P234" s="34"/>
      <c r="Q234" s="34"/>
      <c r="R234" s="34"/>
      <c r="S234" s="34"/>
    </row>
    <row r="235" spans="10:19" ht="12.75">
      <c r="J235" s="34"/>
      <c r="K235" s="34"/>
      <c r="L235" s="34"/>
      <c r="M235" s="34"/>
      <c r="N235" s="34"/>
      <c r="O235" s="34"/>
      <c r="P235" s="34"/>
      <c r="Q235" s="34"/>
      <c r="R235" s="34"/>
      <c r="S235" s="34"/>
    </row>
    <row r="236" spans="10:19" ht="12.75">
      <c r="J236" s="34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10:19" ht="12.75">
      <c r="J237" s="34"/>
      <c r="K237" s="34"/>
      <c r="L237" s="34"/>
      <c r="M237" s="34"/>
      <c r="N237" s="34"/>
      <c r="O237" s="34"/>
      <c r="P237" s="34"/>
      <c r="Q237" s="34"/>
      <c r="R237" s="34"/>
      <c r="S237" s="34"/>
    </row>
    <row r="238" spans="10:15" ht="12.75">
      <c r="J238" s="34"/>
      <c r="K238" s="34"/>
      <c r="L238" s="34"/>
      <c r="M238" s="34"/>
      <c r="N238" s="34"/>
      <c r="O238" s="34"/>
    </row>
    <row r="239" spans="10:15" ht="12.75">
      <c r="J239" s="34"/>
      <c r="K239" s="34"/>
      <c r="L239" s="34"/>
      <c r="M239" s="34"/>
      <c r="N239" s="34"/>
      <c r="O239" s="34"/>
    </row>
    <row r="240" spans="10:15" ht="12.75">
      <c r="J240" s="34"/>
      <c r="K240" s="34"/>
      <c r="L240" s="34"/>
      <c r="M240" s="34"/>
      <c r="N240" s="34"/>
      <c r="O240" s="34"/>
    </row>
    <row r="241" spans="10:15" ht="12.75">
      <c r="J241" s="34"/>
      <c r="K241" s="34"/>
      <c r="L241" s="34"/>
      <c r="M241" s="34"/>
      <c r="N241" s="34"/>
      <c r="O241" s="34"/>
    </row>
    <row r="242" spans="10:15" ht="12.75">
      <c r="J242" s="34"/>
      <c r="K242" s="34"/>
      <c r="L242" s="34"/>
      <c r="M242" s="34"/>
      <c r="N242" s="34"/>
      <c r="O242" s="34"/>
    </row>
    <row r="243" spans="10:15" ht="12.75">
      <c r="J243" s="34"/>
      <c r="K243" s="34"/>
      <c r="L243" s="34"/>
      <c r="M243" s="34"/>
      <c r="N243" s="34"/>
      <c r="O243" s="34"/>
    </row>
    <row r="244" spans="10:15" ht="12.75">
      <c r="J244" s="34"/>
      <c r="K244" s="34"/>
      <c r="L244" s="34"/>
      <c r="M244" s="34"/>
      <c r="N244" s="34"/>
      <c r="O244" s="34"/>
    </row>
    <row r="245" spans="10:15" ht="12.75">
      <c r="J245" s="34"/>
      <c r="K245" s="34"/>
      <c r="L245" s="34"/>
      <c r="M245" s="34"/>
      <c r="N245" s="34"/>
      <c r="O245" s="34"/>
    </row>
    <row r="246" spans="10:15" ht="12.75">
      <c r="J246" s="34"/>
      <c r="K246" s="34"/>
      <c r="L246" s="34"/>
      <c r="M246" s="34"/>
      <c r="N246" s="34"/>
      <c r="O246" s="34"/>
    </row>
    <row r="247" spans="10:15" ht="12.75">
      <c r="J247" s="34"/>
      <c r="K247" s="34"/>
      <c r="L247" s="34"/>
      <c r="M247" s="34"/>
      <c r="N247" s="34"/>
      <c r="O247" s="34"/>
    </row>
    <row r="248" spans="10:15" ht="12.75">
      <c r="J248" s="34"/>
      <c r="K248" s="34"/>
      <c r="L248" s="34"/>
      <c r="M248" s="34"/>
      <c r="N248" s="34"/>
      <c r="O248" s="34"/>
    </row>
    <row r="249" spans="10:15" ht="12.75">
      <c r="J249" s="34"/>
      <c r="K249" s="34"/>
      <c r="L249" s="34"/>
      <c r="M249" s="34"/>
      <c r="N249" s="34"/>
      <c r="O249" s="34"/>
    </row>
    <row r="250" spans="10:15" ht="12.75">
      <c r="J250" s="34"/>
      <c r="K250" s="34"/>
      <c r="L250" s="34"/>
      <c r="M250" s="34"/>
      <c r="N250" s="34"/>
      <c r="O250" s="34"/>
    </row>
    <row r="251" spans="10:15" ht="12.75">
      <c r="J251" s="34"/>
      <c r="K251" s="34"/>
      <c r="L251" s="34"/>
      <c r="M251" s="34"/>
      <c r="N251" s="34"/>
      <c r="O251" s="34"/>
    </row>
    <row r="252" spans="10:15" ht="12.75">
      <c r="J252" s="34"/>
      <c r="K252" s="34"/>
      <c r="L252" s="34"/>
      <c r="M252" s="34"/>
      <c r="N252" s="34"/>
      <c r="O252" s="34"/>
    </row>
    <row r="253" spans="10:15" ht="12.75">
      <c r="J253" s="34"/>
      <c r="K253" s="34"/>
      <c r="L253" s="34"/>
      <c r="M253" s="34"/>
      <c r="N253" s="34"/>
      <c r="O253" s="34"/>
    </row>
    <row r="254" spans="10:15" ht="12.75">
      <c r="J254" s="34"/>
      <c r="K254" s="34"/>
      <c r="L254" s="34"/>
      <c r="M254" s="34"/>
      <c r="N254" s="34"/>
      <c r="O254" s="34"/>
    </row>
    <row r="255" spans="10:15" ht="12.75">
      <c r="J255" s="34"/>
      <c r="K255" s="34"/>
      <c r="L255" s="34"/>
      <c r="M255" s="34"/>
      <c r="N255" s="34"/>
      <c r="O255" s="34"/>
    </row>
    <row r="256" spans="10:15" ht="12.75">
      <c r="J256" s="34"/>
      <c r="K256" s="34"/>
      <c r="L256" s="34"/>
      <c r="M256" s="34"/>
      <c r="N256" s="34"/>
      <c r="O256" s="34"/>
    </row>
    <row r="257" spans="10:15" ht="12.75">
      <c r="J257" s="34"/>
      <c r="K257" s="34"/>
      <c r="L257" s="34"/>
      <c r="M257" s="34"/>
      <c r="N257" s="34"/>
      <c r="O257" s="34"/>
    </row>
    <row r="258" spans="10:15" ht="12.75">
      <c r="J258" s="34"/>
      <c r="K258" s="34"/>
      <c r="L258" s="34"/>
      <c r="M258" s="34"/>
      <c r="N258" s="34"/>
      <c r="O258" s="34"/>
    </row>
    <row r="259" spans="10:15" ht="12.75">
      <c r="J259" s="34"/>
      <c r="K259" s="34"/>
      <c r="L259" s="34"/>
      <c r="M259" s="34"/>
      <c r="N259" s="34"/>
      <c r="O259" s="34"/>
    </row>
    <row r="260" spans="10:15" ht="12.75">
      <c r="J260" s="34"/>
      <c r="K260" s="34"/>
      <c r="L260" s="34"/>
      <c r="M260" s="34"/>
      <c r="N260" s="34"/>
      <c r="O260" s="34"/>
    </row>
    <row r="261" spans="10:15" ht="12.75">
      <c r="J261" s="34"/>
      <c r="K261" s="34"/>
      <c r="L261" s="34"/>
      <c r="M261" s="34"/>
      <c r="N261" s="34"/>
      <c r="O261" s="34"/>
    </row>
    <row r="262" spans="10:15" ht="12.75">
      <c r="J262" s="34"/>
      <c r="K262" s="34"/>
      <c r="L262" s="34"/>
      <c r="M262" s="34"/>
      <c r="N262" s="34"/>
      <c r="O262" s="34"/>
    </row>
    <row r="263" spans="10:15" ht="12.75">
      <c r="J263" s="34"/>
      <c r="K263" s="34"/>
      <c r="L263" s="34"/>
      <c r="M263" s="34"/>
      <c r="N263" s="34"/>
      <c r="O263" s="34"/>
    </row>
    <row r="264" spans="10:15" ht="12.75">
      <c r="J264" s="34"/>
      <c r="K264" s="34"/>
      <c r="L264" s="34"/>
      <c r="M264" s="34"/>
      <c r="N264" s="34"/>
      <c r="O264" s="34"/>
    </row>
    <row r="265" spans="10:15" ht="12.75">
      <c r="J265" s="34"/>
      <c r="K265" s="34"/>
      <c r="L265" s="34"/>
      <c r="M265" s="34"/>
      <c r="N265" s="34"/>
      <c r="O265" s="34"/>
    </row>
    <row r="266" spans="10:15" ht="12.75">
      <c r="J266" s="34"/>
      <c r="K266" s="34"/>
      <c r="L266" s="34"/>
      <c r="M266" s="34"/>
      <c r="N266" s="34"/>
      <c r="O266" s="34"/>
    </row>
    <row r="267" spans="10:15" ht="12.75">
      <c r="J267" s="34"/>
      <c r="K267" s="34"/>
      <c r="L267" s="34"/>
      <c r="M267" s="34"/>
      <c r="N267" s="34"/>
      <c r="O267" s="34"/>
    </row>
  </sheetData>
  <mergeCells count="21">
    <mergeCell ref="B10:E10"/>
    <mergeCell ref="B17:E17"/>
    <mergeCell ref="B24:E24"/>
    <mergeCell ref="B30:E30"/>
    <mergeCell ref="B33:E33"/>
    <mergeCell ref="B51:F51"/>
    <mergeCell ref="B52:E52"/>
    <mergeCell ref="B57:E57"/>
    <mergeCell ref="B70:E70"/>
    <mergeCell ref="B71:E71"/>
    <mergeCell ref="B72:E72"/>
    <mergeCell ref="B77:E77"/>
    <mergeCell ref="B81:E81"/>
    <mergeCell ref="B85:E85"/>
    <mergeCell ref="B122:E122"/>
    <mergeCell ref="B134:E134"/>
    <mergeCell ref="B179:E179"/>
    <mergeCell ref="B182:E182"/>
    <mergeCell ref="B184:E184"/>
    <mergeCell ref="B205:E205"/>
    <mergeCell ref="B218:E218"/>
  </mergeCells>
  <printOptions/>
  <pageMargins left="0.5902777777777778" right="0.5118055555555556" top="0.39375" bottom="0.5902777777777778" header="0.5118055555555556" footer="0.5118055555555556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2007-01-31T10:39:47Z</cp:lastPrinted>
  <dcterms:created xsi:type="dcterms:W3CDTF">2005-02-06T12:45:29Z</dcterms:created>
  <dcterms:modified xsi:type="dcterms:W3CDTF">2006-04-19T17:56:40Z</dcterms:modified>
  <cp:category/>
  <cp:version/>
  <cp:contentType/>
  <cp:contentStatus/>
  <cp:revision>1</cp:revision>
</cp:coreProperties>
</file>