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w05_pr" sheetId="1" r:id="rId1"/>
  </sheets>
  <definedNames>
    <definedName name="_xlnm.Print_Area" localSheetId="0">'inw05_pr'!$A$5:$K$109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<sst xmlns="http://schemas.openxmlformats.org/spreadsheetml/2006/main" count="214" uniqueCount="182">
  <si>
    <t>Załącznik nr 3  do uchwały nr  XLIII/429/06 Rady Miejskiej we Wrześni z dnia 6  lipca    2006 r.</t>
  </si>
  <si>
    <t xml:space="preserve">W załączniku nr 4 do uchwały nr XXXVIII/379/2005 Rady Miejskiej we Wrześni z dnia 28 grudnia 2005 r. wprowadza się następujące zmiany: </t>
  </si>
  <si>
    <t>L.p.</t>
  </si>
  <si>
    <t>Nazwa zadania</t>
  </si>
  <si>
    <t xml:space="preserve">Planowany koszt </t>
  </si>
  <si>
    <t xml:space="preserve">Zakres </t>
  </si>
  <si>
    <t>Źródło pokrycia środków finansowych</t>
  </si>
  <si>
    <t>Planowane</t>
  </si>
  <si>
    <t>całkowity</t>
  </si>
  <si>
    <t xml:space="preserve">przewidywanych </t>
  </si>
  <si>
    <t>Budżet gminy</t>
  </si>
  <si>
    <t>Kredyt</t>
  </si>
  <si>
    <t>NFOŚiGW</t>
  </si>
  <si>
    <t>Emisja</t>
  </si>
  <si>
    <t>Inne</t>
  </si>
  <si>
    <t>nakłady w 2006 r.</t>
  </si>
  <si>
    <t>zadań w 2006</t>
  </si>
  <si>
    <t>lub środki od Wojewody</t>
  </si>
  <si>
    <t>WFOŚiGW</t>
  </si>
  <si>
    <t>Obligacji komunalnych</t>
  </si>
  <si>
    <t>Dział 600 - Transport i łączność</t>
  </si>
  <si>
    <t>1</t>
  </si>
  <si>
    <t xml:space="preserve">Budowa nawierzchni drogowej </t>
  </si>
  <si>
    <t>I Etap - budowa nawierzchni  drogowej parkingu i chodników ul. 17 Dywizji Piechoty</t>
  </si>
  <si>
    <t>parkingu i chodników ul. 17 Dyw. Piechoty</t>
  </si>
  <si>
    <t>2</t>
  </si>
  <si>
    <t>Modernizacja chodników ulice:</t>
  </si>
  <si>
    <t>I Etap</t>
  </si>
  <si>
    <t>Rynek, Sienkiewicza, Warszawska</t>
  </si>
  <si>
    <t>ulice Sienkiewicza, Rynek, Warszawska</t>
  </si>
  <si>
    <t>3</t>
  </si>
  <si>
    <t>Modernizacja  nawierzchni drogowych  na terenie wsi</t>
  </si>
  <si>
    <t>Modernizacja nawierzchni drogowych  na terenie wsi</t>
  </si>
  <si>
    <t>4</t>
  </si>
  <si>
    <t>Opracowanie projektu technicznego  na budowę chodnika  przy SSP w Nowym Folwarku</t>
  </si>
  <si>
    <t>5</t>
  </si>
  <si>
    <t>Modernizacje  chodników na terenie miasta</t>
  </si>
  <si>
    <t>6</t>
  </si>
  <si>
    <t xml:space="preserve">Budowa nawierzchni  drogowych wraz z infrastrukturą drogową na terenie gminy Września </t>
  </si>
  <si>
    <t>Budowa nawierzchni drogowych wraz z infrastrukturą drogową na terenie gminy Września</t>
  </si>
  <si>
    <t>7</t>
  </si>
  <si>
    <t xml:space="preserve">Przebudowa  drogi gminnej Chocicza Mała – Grzymysławice </t>
  </si>
  <si>
    <t>8</t>
  </si>
  <si>
    <t>Budowa skrzyżowania  w  ulicy Objazdowej</t>
  </si>
  <si>
    <t>Budowa skrzyżowania w  ulicy Objazdowej</t>
  </si>
  <si>
    <t>9</t>
  </si>
  <si>
    <t>Poprawa bezpieczeństwa w rejonie skrzyżowania ulic: Opieszyn – Kaliska we Wrześni – przebudowa  dróg gminnych w granicach pasa drogowego</t>
  </si>
  <si>
    <t>Razem dział 600:</t>
  </si>
  <si>
    <t xml:space="preserve"> </t>
  </si>
  <si>
    <t>Dział 700 - Gospodarka mieszkaniowa</t>
  </si>
  <si>
    <t>10</t>
  </si>
  <si>
    <t>Wykup gruntów</t>
  </si>
  <si>
    <t>11</t>
  </si>
  <si>
    <t>Adaptacja budynków szkolnych w Obłaczkowie na lokale tymczasowe</t>
  </si>
  <si>
    <t>12</t>
  </si>
  <si>
    <t>Modernizacja dachu na budynku dawnej SSP w Kaczanowie</t>
  </si>
  <si>
    <t>Modernizacja dachu na budynku dawnej SSP w Kaczanowie  adaptowanej na lokale mieszkalne</t>
  </si>
  <si>
    <t>13</t>
  </si>
  <si>
    <t>Adaptacja budynku dawnej SSP w Nowej Wsi Królewskiej na lokale mieszkalne</t>
  </si>
  <si>
    <t>Adaptacja budynku dawnej SSP w Nowej Wsi Królewskiej na 6 lokali mieszkalnych</t>
  </si>
  <si>
    <t>Razem dział 700:</t>
  </si>
  <si>
    <t>Dział 750 - Administracja publiczna</t>
  </si>
  <si>
    <t>14</t>
  </si>
  <si>
    <t>Adaptacja budynku przy ul. Witkowskiej 3</t>
  </si>
  <si>
    <t>Adaptacja budynku na potrzeby własne gminy związane z realizacja zadań  własnych i zleconych</t>
  </si>
  <si>
    <t>15</t>
  </si>
  <si>
    <t>Modernizacja dachu na budynku USC</t>
  </si>
  <si>
    <t>16</t>
  </si>
  <si>
    <t>Komputeryzacja urzędu i modernizacja sieci komputerowej oraz zakup innego wyposażenia</t>
  </si>
  <si>
    <t>Zakup sprzętu komputerowego i modernizacja sieci komputerowej oraz zakup innego wyposażenia</t>
  </si>
  <si>
    <t>Razem dział: 750</t>
  </si>
  <si>
    <t xml:space="preserve">Dział 754 – Bezpieczeństwo publiczne i ochrona przeciwpożarowa </t>
  </si>
  <si>
    <t>17</t>
  </si>
  <si>
    <t>Zakup samochodu na potrzeby Straży Miejskiej</t>
  </si>
  <si>
    <t>Zakup samochodu</t>
  </si>
  <si>
    <t>18</t>
  </si>
  <si>
    <t>Zakup kamery  wizyjnej przenośnej  i anteny z przesyłem radiowym</t>
  </si>
  <si>
    <t>19</t>
  </si>
  <si>
    <t>Modernizacja systemu monitoringu wizyjnego miasta</t>
  </si>
  <si>
    <t>Razem dział 754:</t>
  </si>
  <si>
    <t>Dział 801 - Oświata i wychowanie</t>
  </si>
  <si>
    <t>20</t>
  </si>
  <si>
    <t>Sala sportowa przy SSP Nr 6 we Wrześni</t>
  </si>
  <si>
    <t>roboty budowlano – montażowe</t>
  </si>
  <si>
    <t>21</t>
  </si>
  <si>
    <t>Sala sportowa przy SSP w Chwalibogowie</t>
  </si>
  <si>
    <t>opracowanie projektu</t>
  </si>
  <si>
    <t>22</t>
  </si>
  <si>
    <r>
      <t xml:space="preserve"> </t>
    </r>
    <r>
      <rPr>
        <sz val="12"/>
        <color indexed="8"/>
        <rFont val="Verdana"/>
        <family val="2"/>
      </rPr>
      <t>Kompleksowa termomodernizacja Gimnazjum nr 2 we Wrześni</t>
    </r>
  </si>
  <si>
    <r>
      <t xml:space="preserve"> </t>
    </r>
    <r>
      <rPr>
        <sz val="12"/>
        <color indexed="8"/>
        <rFont val="Verdana"/>
        <family val="2"/>
      </rPr>
      <t>Kompleksowa termomodernizacja Gimnazjum nr 2 we Wrześni – wykonanie projektu</t>
    </r>
  </si>
  <si>
    <t>23</t>
  </si>
  <si>
    <t>Kompleksowa termomodernizacja SSP nr 2 we Wrześni</t>
  </si>
  <si>
    <r>
      <t xml:space="preserve"> </t>
    </r>
    <r>
      <rPr>
        <sz val="12"/>
        <color indexed="8"/>
        <rFont val="Verdana"/>
        <family val="2"/>
      </rPr>
      <t>Kompleksowa termomodernizacja SSP nr 2 we Wrześni – wykonanie projektu</t>
    </r>
  </si>
  <si>
    <t>24</t>
  </si>
  <si>
    <t>Wydatki inwestycyjne jednostek budżetowych</t>
  </si>
  <si>
    <t>Budowa monitoringu   w Gimnazjum nr 1 we Wrześni</t>
  </si>
  <si>
    <t>Razem dział 801:</t>
  </si>
  <si>
    <t>Dział 851- Ochrona zdrowia</t>
  </si>
  <si>
    <t>25</t>
  </si>
  <si>
    <t xml:space="preserve">Stworzenie miejsc dodatkowych form spędzania czasu wolnego przez dzieci i młodzież:  Budowa ścieżki rowerowej nad zalewem wrzesińskim </t>
  </si>
  <si>
    <t>Budowa ścieżki rowerowej nad zalewem wrzesińskim – kontynuacja  prac</t>
  </si>
  <si>
    <t>Budowa dwóch boisk do piłki siatkowej plażowej we Wrześni – teren Wrzesińskich Obiektów Sportu i Rekreacji</t>
  </si>
  <si>
    <t>Budowa dwóch boisk do piłki siatkowej plażowej we Wrześni</t>
  </si>
  <si>
    <t>Zakup sprzętu do wyposażenia siłowni</t>
  </si>
  <si>
    <t>Budowa boiska do piłki siatkowej plażowej przy ul. Świętokrzyskiej</t>
  </si>
  <si>
    <t>Zakup elementów wyposażenia placów zabaw</t>
  </si>
  <si>
    <t>26</t>
  </si>
  <si>
    <t xml:space="preserve">Adaptacja  budynku przy ul. Witkowskiej 3 we Wrześni </t>
  </si>
  <si>
    <t xml:space="preserve">Adaptacja budynku na potrzeby biura profilaktyki  i świetlicy </t>
  </si>
  <si>
    <t xml:space="preserve">socjoterapeutycznej dla dzieci z terenu  gminy Września </t>
  </si>
  <si>
    <t>Razem dział 851:</t>
  </si>
  <si>
    <t>Dział 900 - Gospodarka komunalna i ochrona środowiska</t>
  </si>
  <si>
    <t>27</t>
  </si>
  <si>
    <t>Budowa  kanalizacji sanitarnej wraz z przyłączami etap I</t>
  </si>
  <si>
    <t>Kanalizacja wsi Psary Polskie  z przepompownią PPP</t>
  </si>
  <si>
    <t>budowa kanalizacji sanitarnej</t>
  </si>
  <si>
    <t>28</t>
  </si>
  <si>
    <t>Budowa kanalizacji sanitarnej w Sokołowie - III etap</t>
  </si>
  <si>
    <t xml:space="preserve">Budowa kanalizacji sanitarnej w Sokołowie – etap III w tym opracowanie projektu technicznego </t>
  </si>
  <si>
    <t>**</t>
  </si>
  <si>
    <t>29</t>
  </si>
  <si>
    <t>Zakład Zagospodarowania Odpadami  wraz z linią sortowniczą w Bardzie</t>
  </si>
  <si>
    <t xml:space="preserve">I Etap - rozbudowa kwatery </t>
  </si>
  <si>
    <t>Etap I - rozbudowa kwatery</t>
  </si>
  <si>
    <t>30</t>
  </si>
  <si>
    <t xml:space="preserve">Opracowanie projektu technicznego zamknięcia istniejącej kwatery składowiska w Bardzie </t>
  </si>
  <si>
    <t>31</t>
  </si>
  <si>
    <t>Budowa kanalizacji sanitarnej grawitacyjno – ciśnieniowej</t>
  </si>
  <si>
    <t>*</t>
  </si>
  <si>
    <t>Września - Białężyce - Obłaczkowo</t>
  </si>
  <si>
    <t>Września – Białężyce – Obłaczkowo</t>
  </si>
  <si>
    <t>32</t>
  </si>
  <si>
    <t>Budowa wodociągu do terenów inwestycyjnych w Obłaczkowie</t>
  </si>
  <si>
    <t>33</t>
  </si>
  <si>
    <t>Opracowanie projektu na budowę kanalizacji sanitarnej, grawitacyjno – ciśnieniowej Obłaczkowo – Chwalibogowo</t>
  </si>
  <si>
    <t>34</t>
  </si>
  <si>
    <t>Podłączenie budynku SSP nr 1 do kanalizacji deszczowej</t>
  </si>
  <si>
    <t>35</t>
  </si>
  <si>
    <t>Przykrycie – zabudowa  rowu G-1</t>
  </si>
  <si>
    <t xml:space="preserve">Przykrycie – zabudowa rurami betonowymi rowu G-1 </t>
  </si>
  <si>
    <t>36</t>
  </si>
  <si>
    <t>Budowa kanalizacji deszczowej w Rynku – etap I</t>
  </si>
  <si>
    <t>37</t>
  </si>
  <si>
    <t>Budowa oświetlenia ulicznego w ul. Monte Cassino</t>
  </si>
  <si>
    <t>Budowa oświetlenia ulicznego</t>
  </si>
  <si>
    <t>38</t>
  </si>
  <si>
    <t>Budowa oświetlenia ulicznego w rejonie TBS</t>
  </si>
  <si>
    <t>39</t>
  </si>
  <si>
    <t>Budowa oświetlenia ulicznego w ul. Leśnej</t>
  </si>
  <si>
    <t>40</t>
  </si>
  <si>
    <t>Budowa oświetlenia ulicznego ul. Powidzkiej w Gutowie Małym</t>
  </si>
  <si>
    <t>41</t>
  </si>
  <si>
    <t>Budowa  sygnalizacji świetlnej na skrzyżowaniu ul. Paderewskiego, ul. Działkowców i ul. Słonecznej</t>
  </si>
  <si>
    <t>Budowa  sygnalizacji świetlnej na skrzyżowaniu ul. Paderewskiego i ul. Działkowców i ul. Słonecznej</t>
  </si>
  <si>
    <t>42</t>
  </si>
  <si>
    <t>Budowa sygnalizacji świetlnej  na przejściach dla pieszych w ciągu ulicy Kaliskiej, projekt i realizacja</t>
  </si>
  <si>
    <t>43</t>
  </si>
  <si>
    <t>Opracowanie projektu oświetlenia ulicznego w Nowym Folwarku</t>
  </si>
  <si>
    <t>44</t>
  </si>
  <si>
    <t>Budowa oświetlenia ulicznego pomiędzy ul. Dolnośląską a ul. Warsztatową  opracowanie projektu i realizacja</t>
  </si>
  <si>
    <t>45</t>
  </si>
  <si>
    <t>Budowa oświetlenia ulicznego między ul. Kaliską i Opolską</t>
  </si>
  <si>
    <t>Budowa oświetlenia ulicznego przejścia pomiędzy ulicami – projekt i realizacja robót</t>
  </si>
  <si>
    <t>46</t>
  </si>
  <si>
    <t>Wydatki inwestycyjne oraz zakupy inwestycyjne związane z przystosowaniem targowiska miejskiego dla spełniania określonych  przepisami wymogów</t>
  </si>
  <si>
    <t>Wydatki inwestycyjne oraz zakupy inwestycyjne związane z przystosowaniem targowiska miejskiego dla spełniania określonych przepisami  wymogów</t>
  </si>
  <si>
    <t>Razem dział 900:</t>
  </si>
  <si>
    <t>Dział 921 – Kultura i ochrona dziedzictwa narodowego</t>
  </si>
  <si>
    <t>47</t>
  </si>
  <si>
    <t>Modernizacja dachu na Wrzesińskim Ośrodku Kultury – II etap</t>
  </si>
  <si>
    <t>Razem dział 921:</t>
  </si>
  <si>
    <t>Dział 926 - Kultura fizyczna i sport</t>
  </si>
  <si>
    <t>48</t>
  </si>
  <si>
    <t>Budowa środowiskowej sali sportowej we Wrześni</t>
  </si>
  <si>
    <t>rozpoczęcie i konstrukcja budowlana</t>
  </si>
  <si>
    <t>49</t>
  </si>
  <si>
    <t>Opracowanie dokumentacji na budowę  i budowa ogólnodostępnych miejsc sportu i rekreacji</t>
  </si>
  <si>
    <t>50</t>
  </si>
  <si>
    <t>Razem dział 926:</t>
  </si>
  <si>
    <t>RAZEM:</t>
  </si>
  <si>
    <t>* kwota  258.000 zł w zadaniu nr 19 pochodzi z umorzenia pożyczki  na kanalizację Sokołowa, Sławno  i os. Lipówka</t>
  </si>
  <si>
    <t>** kwota 250.000 zł w zadaniu nr 17 pochodzi z porozumienia zawartego  z Agencją Nieruchomości Rolnych w Poznaniu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</si>
</sst>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"/>
    <numFmt numFmtId="166" formatCode="@"/>
    <numFmt numFmtId="167" formatCode="#,##0.00"/>
    <numFmt numFmtId="168" formatCode="0.00"/>
    <numFmt numFmtId="169" formatCode="#,##0.;\(#,##0\)"/>
  </numFmts>
  <fonts count="6">
    <font>
      <sz val="14"/>
      <name val="Times New Roman CE"/>
      <family val="0"/>
    </font>
    <font>
      <sz val="10"/>
      <name val="Arial"/>
      <family val="0"/>
    </font>
    <font>
      <sz val="12"/>
      <color indexed="8"/>
      <name val="Times New Roman CE"/>
      <family val="0"/>
    </font>
    <font>
      <sz val="11"/>
      <color indexed="8"/>
      <name val="Verdana"/>
      <family val="2"/>
    </font>
    <font>
      <sz val="12"/>
      <color indexed="8"/>
      <name val="Arial Unicode MS"/>
      <family val="0"/>
    </font>
    <font>
      <sz val="12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</cellStyleXfs>
  <cellXfs count="118">
    <xf numFmtId="164" fontId="0" fillId="2" borderId="0" xfId="0" applyAlignment="1">
      <alignment/>
    </xf>
    <xf numFmtId="164" fontId="3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/>
    </xf>
    <xf numFmtId="164" fontId="3" fillId="4" borderId="18" xfId="0" applyNumberFormat="1" applyFont="1" applyFill="1" applyBorder="1" applyAlignment="1">
      <alignment/>
    </xf>
    <xf numFmtId="165" fontId="3" fillId="4" borderId="18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6" fontId="3" fillId="2" borderId="20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/>
    </xf>
    <xf numFmtId="165" fontId="3" fillId="2" borderId="21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wrapText="1"/>
    </xf>
    <xf numFmtId="164" fontId="3" fillId="2" borderId="22" xfId="0" applyNumberFormat="1" applyFont="1" applyFill="1" applyBorder="1" applyAlignment="1">
      <alignment/>
    </xf>
    <xf numFmtId="164" fontId="3" fillId="2" borderId="23" xfId="0" applyNumberFormat="1" applyFont="1" applyFill="1" applyBorder="1" applyAlignment="1">
      <alignment/>
    </xf>
    <xf numFmtId="167" fontId="3" fillId="2" borderId="23" xfId="0" applyNumberFormat="1" applyFont="1" applyFill="1" applyBorder="1" applyAlignment="1">
      <alignment horizontal="center"/>
    </xf>
    <xf numFmtId="167" fontId="3" fillId="2" borderId="23" xfId="0" applyNumberFormat="1" applyFont="1" applyFill="1" applyBorder="1" applyAlignment="1">
      <alignment/>
    </xf>
    <xf numFmtId="168" fontId="3" fillId="2" borderId="23" xfId="0" applyNumberFormat="1" applyFont="1" applyFill="1" applyBorder="1" applyAlignment="1">
      <alignment/>
    </xf>
    <xf numFmtId="167" fontId="3" fillId="2" borderId="24" xfId="0" applyNumberFormat="1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67" fontId="3" fillId="2" borderId="25" xfId="0" applyNumberFormat="1" applyFont="1" applyFill="1" applyBorder="1" applyAlignment="1">
      <alignment horizontal="center"/>
    </xf>
    <xf numFmtId="167" fontId="3" fillId="2" borderId="25" xfId="0" applyNumberFormat="1" applyFont="1" applyFill="1" applyBorder="1" applyAlignment="1">
      <alignment/>
    </xf>
    <xf numFmtId="168" fontId="3" fillId="2" borderId="25" xfId="0" applyNumberFormat="1" applyFont="1" applyFill="1" applyBorder="1" applyAlignment="1">
      <alignment/>
    </xf>
    <xf numFmtId="167" fontId="3" fillId="2" borderId="26" xfId="0" applyNumberFormat="1" applyFont="1" applyFill="1" applyBorder="1" applyAlignment="1">
      <alignment/>
    </xf>
    <xf numFmtId="166" fontId="3" fillId="2" borderId="27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/>
    </xf>
    <xf numFmtId="167" fontId="3" fillId="2" borderId="28" xfId="0" applyNumberFormat="1" applyFont="1" applyFill="1" applyBorder="1" applyAlignment="1">
      <alignment horizontal="center"/>
    </xf>
    <xf numFmtId="167" fontId="3" fillId="2" borderId="28" xfId="0" applyNumberFormat="1" applyFont="1" applyFill="1" applyBorder="1" applyAlignment="1">
      <alignment/>
    </xf>
    <xf numFmtId="168" fontId="3" fillId="2" borderId="28" xfId="0" applyNumberFormat="1" applyFont="1" applyFill="1" applyBorder="1" applyAlignment="1">
      <alignment/>
    </xf>
    <xf numFmtId="167" fontId="3" fillId="2" borderId="29" xfId="0" applyNumberFormat="1" applyFont="1" applyFill="1" applyBorder="1" applyAlignment="1">
      <alignment/>
    </xf>
    <xf numFmtId="166" fontId="3" fillId="2" borderId="30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/>
    </xf>
    <xf numFmtId="167" fontId="3" fillId="2" borderId="31" xfId="0" applyNumberFormat="1" applyFont="1" applyFill="1" applyBorder="1" applyAlignment="1">
      <alignment horizontal="center"/>
    </xf>
    <xf numFmtId="167" fontId="3" fillId="2" borderId="31" xfId="0" applyNumberFormat="1" applyFont="1" applyFill="1" applyBorder="1" applyAlignment="1">
      <alignment/>
    </xf>
    <xf numFmtId="168" fontId="3" fillId="2" borderId="31" xfId="0" applyNumberFormat="1" applyFont="1" applyBorder="1" applyAlignment="1">
      <alignment/>
    </xf>
    <xf numFmtId="168" fontId="3" fillId="2" borderId="31" xfId="0" applyNumberFormat="1" applyFont="1" applyFill="1" applyBorder="1" applyAlignment="1">
      <alignment/>
    </xf>
    <xf numFmtId="167" fontId="3" fillId="2" borderId="32" xfId="0" applyNumberFormat="1" applyFont="1" applyFill="1" applyBorder="1" applyAlignment="1">
      <alignment/>
    </xf>
    <xf numFmtId="164" fontId="3" fillId="2" borderId="31" xfId="0" applyNumberFormat="1" applyFont="1" applyFill="1" applyBorder="1" applyAlignment="1">
      <alignment wrapText="1"/>
    </xf>
    <xf numFmtId="169" fontId="3" fillId="2" borderId="31" xfId="0" applyNumberFormat="1" applyFont="1" applyBorder="1" applyAlignment="1" applyProtection="1">
      <alignment wrapText="1"/>
      <protection/>
    </xf>
    <xf numFmtId="167" fontId="3" fillId="2" borderId="31" xfId="0" applyNumberFormat="1" applyFont="1" applyFill="1" applyBorder="1" applyAlignment="1">
      <alignment/>
    </xf>
    <xf numFmtId="164" fontId="3" fillId="5" borderId="33" xfId="0" applyNumberFormat="1" applyFont="1" applyFill="1" applyBorder="1" applyAlignment="1">
      <alignment/>
    </xf>
    <xf numFmtId="167" fontId="3" fillId="5" borderId="34" xfId="0" applyNumberFormat="1" applyFont="1" applyFill="1" applyBorder="1" applyAlignment="1">
      <alignment/>
    </xf>
    <xf numFmtId="167" fontId="3" fillId="5" borderId="35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36" xfId="0" applyNumberFormat="1" applyFont="1" applyFill="1" applyBorder="1" applyAlignment="1">
      <alignment/>
    </xf>
    <xf numFmtId="164" fontId="3" fillId="2" borderId="37" xfId="0" applyNumberFormat="1" applyFont="1" applyFill="1" applyBorder="1" applyAlignment="1">
      <alignment/>
    </xf>
    <xf numFmtId="167" fontId="3" fillId="2" borderId="37" xfId="0" applyNumberFormat="1" applyFont="1" applyFill="1" applyBorder="1" applyAlignment="1">
      <alignment/>
    </xf>
    <xf numFmtId="167" fontId="3" fillId="2" borderId="38" xfId="0" applyNumberFormat="1" applyFont="1" applyFill="1" applyBorder="1" applyAlignment="1">
      <alignment/>
    </xf>
    <xf numFmtId="164" fontId="3" fillId="4" borderId="39" xfId="0" applyNumberFormat="1" applyFont="1" applyFill="1" applyBorder="1" applyAlignment="1">
      <alignment/>
    </xf>
    <xf numFmtId="167" fontId="3" fillId="4" borderId="40" xfId="0" applyNumberFormat="1" applyFont="1" applyFill="1" applyBorder="1" applyAlignment="1">
      <alignment/>
    </xf>
    <xf numFmtId="167" fontId="3" fillId="4" borderId="18" xfId="0" applyNumberFormat="1" applyFont="1" applyFill="1" applyBorder="1" applyAlignment="1">
      <alignment/>
    </xf>
    <xf numFmtId="167" fontId="3" fillId="4" borderId="19" xfId="0" applyNumberFormat="1" applyFont="1" applyFill="1" applyBorder="1" applyAlignment="1">
      <alignment/>
    </xf>
    <xf numFmtId="166" fontId="3" fillId="2" borderId="41" xfId="0" applyNumberFormat="1" applyFont="1" applyFill="1" applyBorder="1" applyAlignment="1">
      <alignment horizontal="center"/>
    </xf>
    <xf numFmtId="164" fontId="3" fillId="2" borderId="42" xfId="0" applyNumberFormat="1" applyFont="1" applyFill="1" applyBorder="1" applyAlignment="1">
      <alignment/>
    </xf>
    <xf numFmtId="167" fontId="3" fillId="2" borderId="42" xfId="0" applyNumberFormat="1" applyFont="1" applyFill="1" applyBorder="1" applyAlignment="1">
      <alignment horizontal="center"/>
    </xf>
    <xf numFmtId="167" fontId="3" fillId="2" borderId="42" xfId="0" applyNumberFormat="1" applyFont="1" applyFill="1" applyBorder="1" applyAlignment="1">
      <alignment/>
    </xf>
    <xf numFmtId="167" fontId="3" fillId="2" borderId="43" xfId="0" applyNumberFormat="1" applyFont="1" applyFill="1" applyBorder="1" applyAlignment="1">
      <alignment/>
    </xf>
    <xf numFmtId="166" fontId="3" fillId="2" borderId="44" xfId="0" applyNumberFormat="1" applyFont="1" applyFill="1" applyBorder="1" applyAlignment="1">
      <alignment horizontal="center"/>
    </xf>
    <xf numFmtId="164" fontId="3" fillId="2" borderId="45" xfId="0" applyNumberFormat="1" applyFont="1" applyFill="1" applyBorder="1" applyAlignment="1">
      <alignment/>
    </xf>
    <xf numFmtId="167" fontId="3" fillId="2" borderId="45" xfId="0" applyNumberFormat="1" applyFont="1" applyFill="1" applyBorder="1" applyAlignment="1">
      <alignment horizontal="center"/>
    </xf>
    <xf numFmtId="164" fontId="3" fillId="2" borderId="45" xfId="0" applyNumberFormat="1" applyFont="1" applyFill="1" applyBorder="1" applyAlignment="1">
      <alignment wrapText="1"/>
    </xf>
    <xf numFmtId="167" fontId="3" fillId="2" borderId="45" xfId="0" applyNumberFormat="1" applyFont="1" applyFill="1" applyBorder="1" applyAlignment="1">
      <alignment/>
    </xf>
    <xf numFmtId="167" fontId="3" fillId="2" borderId="46" xfId="0" applyNumberFormat="1" applyFont="1" applyFill="1" applyBorder="1" applyAlignment="1">
      <alignment/>
    </xf>
    <xf numFmtId="164" fontId="3" fillId="2" borderId="42" xfId="0" applyNumberFormat="1" applyFont="1" applyFill="1" applyBorder="1" applyAlignment="1">
      <alignment wrapText="1"/>
    </xf>
    <xf numFmtId="164" fontId="3" fillId="5" borderId="47" xfId="0" applyNumberFormat="1" applyFont="1" applyFill="1" applyBorder="1" applyAlignment="1">
      <alignment/>
    </xf>
    <xf numFmtId="164" fontId="3" fillId="5" borderId="48" xfId="0" applyNumberFormat="1" applyFont="1" applyFill="1" applyBorder="1" applyAlignment="1">
      <alignment/>
    </xf>
    <xf numFmtId="167" fontId="3" fillId="5" borderId="48" xfId="0" applyNumberFormat="1" applyFont="1" applyFill="1" applyBorder="1" applyAlignment="1">
      <alignment/>
    </xf>
    <xf numFmtId="164" fontId="3" fillId="5" borderId="49" xfId="0" applyNumberFormat="1" applyFont="1" applyFill="1" applyBorder="1" applyAlignment="1">
      <alignment/>
    </xf>
    <xf numFmtId="164" fontId="3" fillId="2" borderId="50" xfId="0" applyNumberFormat="1" applyFont="1" applyFill="1" applyBorder="1" applyAlignment="1">
      <alignment/>
    </xf>
    <xf numFmtId="164" fontId="4" fillId="2" borderId="31" xfId="0" applyNumberFormat="1" applyFont="1" applyFill="1" applyBorder="1" applyAlignment="1">
      <alignment wrapText="1"/>
    </xf>
    <xf numFmtId="164" fontId="3" fillId="4" borderId="40" xfId="0" applyNumberFormat="1" applyFont="1" applyFill="1" applyBorder="1" applyAlignment="1">
      <alignment/>
    </xf>
    <xf numFmtId="167" fontId="3" fillId="4" borderId="51" xfId="0" applyNumberFormat="1" applyFont="1" applyFill="1" applyBorder="1" applyAlignment="1">
      <alignment/>
    </xf>
    <xf numFmtId="167" fontId="3" fillId="2" borderId="21" xfId="0" applyNumberFormat="1" applyFont="1" applyFill="1" applyBorder="1" applyAlignment="1">
      <alignment horizontal="center"/>
    </xf>
    <xf numFmtId="167" fontId="3" fillId="2" borderId="21" xfId="0" applyNumberFormat="1" applyFont="1" applyFill="1" applyBorder="1" applyAlignment="1">
      <alignment/>
    </xf>
    <xf numFmtId="167" fontId="3" fillId="2" borderId="22" xfId="0" applyNumberFormat="1" applyFont="1" applyFill="1" applyBorder="1" applyAlignment="1">
      <alignment/>
    </xf>
    <xf numFmtId="164" fontId="3" fillId="2" borderId="23" xfId="0" applyNumberFormat="1" applyFont="1" applyFill="1" applyBorder="1" applyAlignment="1">
      <alignment wrapText="1"/>
    </xf>
    <xf numFmtId="164" fontId="3" fillId="2" borderId="23" xfId="0" applyNumberFormat="1" applyFont="1" applyFill="1" applyBorder="1" applyAlignment="1">
      <alignment vertical="top" wrapText="1"/>
    </xf>
    <xf numFmtId="164" fontId="3" fillId="2" borderId="23" xfId="0" applyNumberFormat="1" applyFont="1" applyFill="1" applyBorder="1" applyAlignment="1">
      <alignment vertical="top"/>
    </xf>
    <xf numFmtId="164" fontId="3" fillId="2" borderId="52" xfId="0" applyNumberFormat="1" applyFont="1" applyFill="1" applyBorder="1" applyAlignment="1">
      <alignment vertical="top" wrapText="1"/>
    </xf>
    <xf numFmtId="167" fontId="3" fillId="2" borderId="52" xfId="0" applyNumberFormat="1" applyFont="1" applyFill="1" applyBorder="1" applyAlignment="1">
      <alignment horizontal="center"/>
    </xf>
    <xf numFmtId="167" fontId="3" fillId="2" borderId="52" xfId="0" applyNumberFormat="1" applyFont="1" applyFill="1" applyBorder="1" applyAlignment="1">
      <alignment/>
    </xf>
    <xf numFmtId="167" fontId="3" fillId="2" borderId="53" xfId="0" applyNumberFormat="1" applyFont="1" applyFill="1" applyBorder="1" applyAlignment="1">
      <alignment/>
    </xf>
    <xf numFmtId="166" fontId="3" fillId="2" borderId="54" xfId="0" applyNumberFormat="1" applyFont="1" applyFill="1" applyBorder="1" applyAlignment="1">
      <alignment/>
    </xf>
    <xf numFmtId="164" fontId="3" fillId="2" borderId="28" xfId="0" applyNumberFormat="1" applyFont="1" applyFill="1" applyBorder="1" applyAlignment="1">
      <alignment wrapText="1"/>
    </xf>
    <xf numFmtId="167" fontId="3" fillId="2" borderId="28" xfId="0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 wrapText="1"/>
    </xf>
    <xf numFmtId="164" fontId="3" fillId="2" borderId="28" xfId="0" applyNumberFormat="1" applyFont="1" applyFill="1" applyBorder="1" applyAlignment="1">
      <alignment/>
    </xf>
    <xf numFmtId="166" fontId="3" fillId="2" borderId="28" xfId="0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/>
    </xf>
    <xf numFmtId="167" fontId="3" fillId="2" borderId="25" xfId="0" applyNumberFormat="1" applyFont="1" applyFill="1" applyBorder="1" applyAlignment="1">
      <alignment horizontal="right"/>
    </xf>
    <xf numFmtId="164" fontId="3" fillId="2" borderId="31" xfId="0" applyNumberFormat="1" applyFont="1" applyFill="1" applyBorder="1" applyAlignment="1">
      <alignment/>
    </xf>
    <xf numFmtId="167" fontId="3" fillId="2" borderId="31" xfId="0" applyNumberFormat="1" applyFont="1" applyFill="1" applyBorder="1" applyAlignment="1">
      <alignment horizontal="right"/>
    </xf>
    <xf numFmtId="167" fontId="3" fillId="2" borderId="32" xfId="0" applyNumberFormat="1" applyFont="1" applyFill="1" applyBorder="1" applyAlignment="1">
      <alignment/>
    </xf>
    <xf numFmtId="164" fontId="3" fillId="4" borderId="36" xfId="0" applyNumberFormat="1" applyFont="1" applyFill="1" applyBorder="1" applyAlignment="1">
      <alignment/>
    </xf>
    <xf numFmtId="164" fontId="3" fillId="4" borderId="37" xfId="0" applyNumberFormat="1" applyFont="1" applyFill="1" applyBorder="1" applyAlignment="1">
      <alignment/>
    </xf>
    <xf numFmtId="167" fontId="3" fillId="4" borderId="37" xfId="0" applyNumberFormat="1" applyFont="1" applyFill="1" applyBorder="1" applyAlignment="1">
      <alignment/>
    </xf>
    <xf numFmtId="167" fontId="3" fillId="4" borderId="38" xfId="0" applyNumberFormat="1" applyFont="1" applyFill="1" applyBorder="1" applyAlignment="1">
      <alignment/>
    </xf>
    <xf numFmtId="164" fontId="3" fillId="6" borderId="55" xfId="0" applyNumberFormat="1" applyFont="1" applyFill="1" applyBorder="1" applyAlignment="1">
      <alignment/>
    </xf>
    <xf numFmtId="167" fontId="3" fillId="6" borderId="55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08"/>
  <sheetViews>
    <sheetView tabSelected="1" zoomScale="75" zoomScaleNormal="75" workbookViewId="0" topLeftCell="A1">
      <selection activeCell="D51" sqref="D51"/>
    </sheetView>
  </sheetViews>
  <sheetFormatPr defaultColWidth="6" defaultRowHeight="18"/>
  <cols>
    <col min="1" max="1" width="3.5" style="1" customWidth="1"/>
    <col min="2" max="2" width="63.91015625" style="1" customWidth="1"/>
    <col min="3" max="3" width="14.16015625" style="1" customWidth="1"/>
    <col min="4" max="4" width="53.58203125" style="1" customWidth="1"/>
    <col min="5" max="5" width="15.75" style="1" customWidth="1"/>
    <col min="6" max="6" width="18.66015625" style="1" customWidth="1"/>
    <col min="7" max="7" width="15.25" style="1" customWidth="1"/>
    <col min="8" max="8" width="17.33203125" style="1" customWidth="1"/>
    <col min="9" max="9" width="13.41015625" style="1" customWidth="1"/>
    <col min="10" max="10" width="17.25" style="1" customWidth="1"/>
    <col min="11" max="11" width="5.58203125" style="1" customWidth="1"/>
    <col min="12" max="12" width="6.08203125" style="1" customWidth="1"/>
    <col min="13" max="13" width="6.5" style="1" customWidth="1"/>
    <col min="14" max="15" width="6.08203125" style="1" customWidth="1"/>
    <col min="16" max="16" width="6.5" style="1" customWidth="1"/>
    <col min="17" max="17" width="6" style="1" customWidth="1"/>
    <col min="18" max="18" width="4.5" style="1" customWidth="1"/>
    <col min="19" max="19" width="6.5" style="1" customWidth="1"/>
    <col min="20" max="21" width="6" style="1" customWidth="1"/>
    <col min="22" max="22" width="6.5" style="1" customWidth="1"/>
    <col min="23" max="16384" width="6" style="1" customWidth="1"/>
  </cols>
  <sheetData>
    <row r="1" ht="11.25" customHeight="1"/>
    <row r="2" ht="12.75" customHeight="1" hidden="1"/>
    <row r="3" ht="9.75" customHeight="1"/>
    <row r="4" ht="12.75" customHeight="1" hidden="1"/>
    <row r="5" spans="10:11" ht="42.75" customHeight="1">
      <c r="J5" s="2" t="s">
        <v>0</v>
      </c>
      <c r="K5" s="2"/>
    </row>
    <row r="6" spans="1:11" ht="21.75" customHeight="1">
      <c r="A6" s="3" t="s">
        <v>1</v>
      </c>
      <c r="B6" s="3"/>
      <c r="C6" s="3"/>
      <c r="J6" s="2"/>
      <c r="K6" s="2"/>
    </row>
    <row r="7" spans="1:11" ht="21.75" customHeight="1">
      <c r="A7" s="3"/>
      <c r="B7" s="3"/>
      <c r="C7" s="3"/>
      <c r="J7" s="2"/>
      <c r="K7" s="2"/>
    </row>
    <row r="8" spans="1:10" ht="14.25">
      <c r="A8" s="4" t="s">
        <v>2</v>
      </c>
      <c r="B8" s="5" t="s">
        <v>3</v>
      </c>
      <c r="C8" s="6" t="s">
        <v>4</v>
      </c>
      <c r="D8" s="5" t="s">
        <v>5</v>
      </c>
      <c r="E8" s="7" t="s">
        <v>6</v>
      </c>
      <c r="F8" s="8"/>
      <c r="G8" s="8"/>
      <c r="H8" s="9"/>
      <c r="I8" s="10"/>
      <c r="J8" s="11" t="s">
        <v>7</v>
      </c>
    </row>
    <row r="9" spans="1:10" ht="14.25">
      <c r="A9" s="12"/>
      <c r="B9" s="13"/>
      <c r="C9" s="14" t="s">
        <v>8</v>
      </c>
      <c r="D9" s="13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6" t="s">
        <v>15</v>
      </c>
    </row>
    <row r="10" spans="1:10" ht="14.25">
      <c r="A10" s="17"/>
      <c r="B10" s="18"/>
      <c r="C10" s="19"/>
      <c r="D10" s="18" t="s">
        <v>16</v>
      </c>
      <c r="E10" s="18"/>
      <c r="F10" s="18" t="s">
        <v>17</v>
      </c>
      <c r="G10" s="18" t="s">
        <v>18</v>
      </c>
      <c r="H10" s="18" t="s">
        <v>19</v>
      </c>
      <c r="I10" s="18"/>
      <c r="J10" s="20"/>
    </row>
    <row r="11" spans="1:10" ht="13.5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3">
        <v>10</v>
      </c>
    </row>
    <row r="12" spans="1:10" ht="21.75" customHeight="1">
      <c r="A12" s="24" t="s">
        <v>20</v>
      </c>
      <c r="B12" s="25"/>
      <c r="C12" s="26"/>
      <c r="D12" s="25"/>
      <c r="E12" s="25"/>
      <c r="F12" s="25"/>
      <c r="G12" s="25"/>
      <c r="H12" s="25"/>
      <c r="I12" s="25"/>
      <c r="J12" s="27"/>
    </row>
    <row r="13" spans="1:10" ht="41.25" customHeight="1">
      <c r="A13" s="28" t="s">
        <v>21</v>
      </c>
      <c r="B13" s="29" t="s">
        <v>22</v>
      </c>
      <c r="C13" s="30"/>
      <c r="D13" s="31" t="s">
        <v>23</v>
      </c>
      <c r="E13" s="29"/>
      <c r="F13" s="29"/>
      <c r="G13" s="29"/>
      <c r="H13" s="29"/>
      <c r="I13" s="29"/>
      <c r="J13" s="32"/>
    </row>
    <row r="14" spans="1:10" ht="13.5">
      <c r="A14" s="28"/>
      <c r="B14" s="33" t="s">
        <v>24</v>
      </c>
      <c r="C14" s="34"/>
      <c r="D14" s="33"/>
      <c r="E14" s="35"/>
      <c r="F14" s="36"/>
      <c r="G14" s="36"/>
      <c r="H14" s="36"/>
      <c r="I14" s="36"/>
      <c r="J14" s="37"/>
    </row>
    <row r="15" spans="1:10" ht="14.25" customHeight="1">
      <c r="A15" s="28"/>
      <c r="B15" s="38"/>
      <c r="C15" s="39">
        <v>236906</v>
      </c>
      <c r="D15" s="38"/>
      <c r="E15" s="40">
        <v>70000</v>
      </c>
      <c r="F15" s="41">
        <v>0</v>
      </c>
      <c r="G15" s="41">
        <v>0</v>
      </c>
      <c r="H15" s="41">
        <v>0</v>
      </c>
      <c r="I15" s="41">
        <v>0</v>
      </c>
      <c r="J15" s="42">
        <f>SUM(E15:I15)</f>
        <v>70000</v>
      </c>
    </row>
    <row r="16" spans="1:10" ht="13.5">
      <c r="A16" s="43" t="s">
        <v>25</v>
      </c>
      <c r="B16" s="44" t="s">
        <v>26</v>
      </c>
      <c r="C16" s="45"/>
      <c r="D16" s="44" t="s">
        <v>27</v>
      </c>
      <c r="E16" s="46"/>
      <c r="F16" s="47"/>
      <c r="G16" s="47"/>
      <c r="H16" s="47"/>
      <c r="I16" s="47"/>
      <c r="J16" s="48"/>
    </row>
    <row r="17" spans="1:10" ht="28.5" customHeight="1">
      <c r="A17" s="43"/>
      <c r="B17" s="38" t="s">
        <v>28</v>
      </c>
      <c r="C17" s="39">
        <v>659789</v>
      </c>
      <c r="D17" s="38" t="s">
        <v>29</v>
      </c>
      <c r="E17" s="40">
        <v>309789</v>
      </c>
      <c r="F17" s="41">
        <v>0</v>
      </c>
      <c r="G17" s="41">
        <v>0</v>
      </c>
      <c r="H17" s="41">
        <v>0</v>
      </c>
      <c r="I17" s="41">
        <v>0</v>
      </c>
      <c r="J17" s="42">
        <f>SUM(E17:I17)</f>
        <v>309789</v>
      </c>
    </row>
    <row r="18" spans="1:10" ht="27" customHeight="1">
      <c r="A18" s="49" t="s">
        <v>30</v>
      </c>
      <c r="B18" s="50" t="s">
        <v>31</v>
      </c>
      <c r="C18" s="51">
        <v>250000</v>
      </c>
      <c r="D18" s="50" t="s">
        <v>32</v>
      </c>
      <c r="E18" s="52">
        <v>250000</v>
      </c>
      <c r="F18" s="53">
        <v>0</v>
      </c>
      <c r="G18" s="53">
        <v>0</v>
      </c>
      <c r="H18" s="54">
        <v>0</v>
      </c>
      <c r="I18" s="54">
        <v>0</v>
      </c>
      <c r="J18" s="55">
        <v>250000</v>
      </c>
    </row>
    <row r="19" spans="1:10" ht="33.75" customHeight="1">
      <c r="A19" s="49" t="s">
        <v>33</v>
      </c>
      <c r="B19" s="56" t="s">
        <v>34</v>
      </c>
      <c r="C19" s="51">
        <v>9000</v>
      </c>
      <c r="D19" s="56" t="s">
        <v>34</v>
      </c>
      <c r="E19" s="52">
        <v>9000</v>
      </c>
      <c r="F19" s="53">
        <v>0</v>
      </c>
      <c r="G19" s="53">
        <v>0</v>
      </c>
      <c r="H19" s="54">
        <v>0</v>
      </c>
      <c r="I19" s="54">
        <v>0</v>
      </c>
      <c r="J19" s="55">
        <f>SUM(E19:I19)</f>
        <v>9000</v>
      </c>
    </row>
    <row r="20" spans="1:10" ht="36.75" customHeight="1">
      <c r="A20" s="49" t="s">
        <v>35</v>
      </c>
      <c r="B20" s="50" t="s">
        <v>36</v>
      </c>
      <c r="C20" s="51">
        <v>266100</v>
      </c>
      <c r="D20" s="56" t="s">
        <v>36</v>
      </c>
      <c r="E20" s="52">
        <v>266100</v>
      </c>
      <c r="F20" s="53">
        <v>0</v>
      </c>
      <c r="G20" s="53">
        <v>0</v>
      </c>
      <c r="H20" s="54">
        <v>0</v>
      </c>
      <c r="I20" s="54">
        <v>0</v>
      </c>
      <c r="J20" s="55">
        <f>E20+F20+G20+H20+I20</f>
        <v>266100</v>
      </c>
    </row>
    <row r="21" spans="1:10" ht="36.75" customHeight="1">
      <c r="A21" s="49" t="s">
        <v>37</v>
      </c>
      <c r="B21" s="56" t="s">
        <v>38</v>
      </c>
      <c r="C21" s="51">
        <v>15000000</v>
      </c>
      <c r="D21" s="57" t="s">
        <v>39</v>
      </c>
      <c r="E21" s="52">
        <v>0</v>
      </c>
      <c r="F21" s="53">
        <v>0</v>
      </c>
      <c r="G21" s="53">
        <v>0</v>
      </c>
      <c r="H21" s="58">
        <v>5000000</v>
      </c>
      <c r="I21" s="54">
        <v>0</v>
      </c>
      <c r="J21" s="55">
        <f>E21+F21+G21+H21+I21</f>
        <v>5000000</v>
      </c>
    </row>
    <row r="22" spans="1:10" ht="33.75" customHeight="1">
      <c r="A22" s="49" t="s">
        <v>40</v>
      </c>
      <c r="B22" s="56" t="s">
        <v>41</v>
      </c>
      <c r="C22" s="51">
        <v>494724</v>
      </c>
      <c r="D22" s="56" t="s">
        <v>41</v>
      </c>
      <c r="E22" s="52">
        <v>123681</v>
      </c>
      <c r="F22" s="53">
        <v>0</v>
      </c>
      <c r="G22" s="53">
        <v>0</v>
      </c>
      <c r="H22" s="58">
        <v>0</v>
      </c>
      <c r="I22" s="54">
        <v>0</v>
      </c>
      <c r="J22" s="55">
        <f>E22+F22+G22+H22+I22</f>
        <v>123681</v>
      </c>
    </row>
    <row r="23" spans="1:10" ht="33.75" customHeight="1">
      <c r="A23" s="49" t="s">
        <v>42</v>
      </c>
      <c r="B23" s="56" t="s">
        <v>43</v>
      </c>
      <c r="C23" s="51">
        <v>200000</v>
      </c>
      <c r="D23" s="56" t="s">
        <v>44</v>
      </c>
      <c r="E23" s="52">
        <v>200000</v>
      </c>
      <c r="F23" s="53">
        <v>0</v>
      </c>
      <c r="G23" s="53">
        <v>0</v>
      </c>
      <c r="H23" s="58">
        <v>0</v>
      </c>
      <c r="I23" s="54">
        <v>0</v>
      </c>
      <c r="J23" s="55">
        <f>E23+F23+G23+H23+I23</f>
        <v>200000</v>
      </c>
    </row>
    <row r="24" spans="1:10" ht="45" customHeight="1">
      <c r="A24" s="49" t="s">
        <v>45</v>
      </c>
      <c r="B24" s="56" t="s">
        <v>46</v>
      </c>
      <c r="C24" s="51">
        <v>302000</v>
      </c>
      <c r="D24" s="56" t="s">
        <v>46</v>
      </c>
      <c r="E24" s="52">
        <v>302000</v>
      </c>
      <c r="F24" s="53">
        <v>0</v>
      </c>
      <c r="G24" s="53">
        <v>0</v>
      </c>
      <c r="H24" s="58">
        <v>0</v>
      </c>
      <c r="I24" s="54">
        <v>0</v>
      </c>
      <c r="J24" s="55">
        <f>E24+F24+G24+H24+I24</f>
        <v>302000</v>
      </c>
    </row>
    <row r="25" spans="1:11" ht="22.5" customHeight="1">
      <c r="A25" s="59" t="s">
        <v>47</v>
      </c>
      <c r="B25" s="59"/>
      <c r="C25" s="59"/>
      <c r="D25" s="59"/>
      <c r="E25" s="60">
        <f>E15+E17+E18+E19+E20+E22+E23+E24</f>
        <v>1530570</v>
      </c>
      <c r="F25" s="60">
        <f>F15+F17+F18+F19+F20+F22+F23+F24</f>
        <v>0</v>
      </c>
      <c r="G25" s="60">
        <f>G15+G17+G18+G19+G20+G22+G23+G24</f>
        <v>0</v>
      </c>
      <c r="H25" s="60">
        <f>H15+H17+H18+H19+H20+H22+H23+H24+H21</f>
        <v>5000000</v>
      </c>
      <c r="I25" s="60">
        <f>I15+I17+I18+I19+I20</f>
        <v>0</v>
      </c>
      <c r="J25" s="61">
        <f>J15+J17+J18+J19+J20+J21+J22+J23+J24</f>
        <v>6530570</v>
      </c>
      <c r="K25" s="62" t="s">
        <v>48</v>
      </c>
    </row>
    <row r="26" spans="1:10" ht="15" customHeight="1">
      <c r="A26" s="63"/>
      <c r="B26" s="64"/>
      <c r="C26" s="65"/>
      <c r="D26" s="64"/>
      <c r="E26" s="65"/>
      <c r="F26" s="65"/>
      <c r="G26" s="65"/>
      <c r="H26" s="65"/>
      <c r="I26" s="65"/>
      <c r="J26" s="66"/>
    </row>
    <row r="27" spans="1:10" ht="21.75" customHeight="1">
      <c r="A27" s="67" t="s">
        <v>49</v>
      </c>
      <c r="B27" s="25"/>
      <c r="C27" s="68"/>
      <c r="D27" s="25"/>
      <c r="E27" s="69"/>
      <c r="F27" s="69"/>
      <c r="G27" s="69"/>
      <c r="H27" s="69"/>
      <c r="I27" s="69"/>
      <c r="J27" s="70"/>
    </row>
    <row r="28" spans="1:10" ht="35.25" customHeight="1">
      <c r="A28" s="71" t="s">
        <v>50</v>
      </c>
      <c r="B28" s="72" t="s">
        <v>51</v>
      </c>
      <c r="C28" s="73">
        <v>310000</v>
      </c>
      <c r="D28" s="72" t="s">
        <v>51</v>
      </c>
      <c r="E28" s="74">
        <v>310000</v>
      </c>
      <c r="F28" s="74">
        <v>0</v>
      </c>
      <c r="G28" s="74">
        <v>0</v>
      </c>
      <c r="H28" s="74">
        <v>0</v>
      </c>
      <c r="I28" s="74">
        <v>0</v>
      </c>
      <c r="J28" s="75">
        <f>E28+F28+G28+H28+I28</f>
        <v>310000</v>
      </c>
    </row>
    <row r="29" spans="1:10" ht="35.25" customHeight="1">
      <c r="A29" s="49" t="s">
        <v>52</v>
      </c>
      <c r="B29" s="50" t="s">
        <v>53</v>
      </c>
      <c r="C29" s="51">
        <v>420000</v>
      </c>
      <c r="D29" s="56" t="s">
        <v>53</v>
      </c>
      <c r="E29" s="52">
        <v>230000</v>
      </c>
      <c r="F29" s="52">
        <v>0</v>
      </c>
      <c r="G29" s="52">
        <v>0</v>
      </c>
      <c r="H29" s="52">
        <v>0</v>
      </c>
      <c r="I29" s="52">
        <v>0</v>
      </c>
      <c r="J29" s="55">
        <v>230000</v>
      </c>
    </row>
    <row r="30" spans="1:10" ht="35.25" customHeight="1">
      <c r="A30" s="49" t="s">
        <v>54</v>
      </c>
      <c r="B30" s="50" t="s">
        <v>55</v>
      </c>
      <c r="C30" s="51">
        <v>50000</v>
      </c>
      <c r="D30" s="56" t="s">
        <v>56</v>
      </c>
      <c r="E30" s="52">
        <v>50000</v>
      </c>
      <c r="F30" s="52">
        <v>0</v>
      </c>
      <c r="G30" s="52">
        <v>0</v>
      </c>
      <c r="H30" s="52">
        <v>0</v>
      </c>
      <c r="I30" s="52">
        <v>0</v>
      </c>
      <c r="J30" s="55">
        <v>50000</v>
      </c>
    </row>
    <row r="31" spans="1:10" ht="35.25" customHeight="1">
      <c r="A31" s="49" t="s">
        <v>57</v>
      </c>
      <c r="B31" s="50" t="s">
        <v>58</v>
      </c>
      <c r="C31" s="51">
        <v>160000</v>
      </c>
      <c r="D31" s="56" t="s">
        <v>59</v>
      </c>
      <c r="E31" s="52">
        <v>160000</v>
      </c>
      <c r="F31" s="52">
        <v>0</v>
      </c>
      <c r="G31" s="52" t="s">
        <v>48</v>
      </c>
      <c r="H31" s="52">
        <v>0</v>
      </c>
      <c r="I31" s="52">
        <v>0</v>
      </c>
      <c r="J31" s="55">
        <v>160000</v>
      </c>
    </row>
    <row r="32" spans="1:10" ht="22.5" customHeight="1">
      <c r="A32" s="59" t="s">
        <v>60</v>
      </c>
      <c r="B32" s="59"/>
      <c r="C32" s="59"/>
      <c r="D32" s="59"/>
      <c r="E32" s="60">
        <f>E28+E29+E30+E31</f>
        <v>750000</v>
      </c>
      <c r="F32" s="60">
        <f>F28+F29</f>
        <v>0</v>
      </c>
      <c r="G32" s="60">
        <f>G28+G29</f>
        <v>0</v>
      </c>
      <c r="H32" s="60">
        <f>H28+H29</f>
        <v>0</v>
      </c>
      <c r="I32" s="60">
        <f>I28+I29</f>
        <v>0</v>
      </c>
      <c r="J32" s="61">
        <f>J28+J29+J30+J31</f>
        <v>750000</v>
      </c>
    </row>
    <row r="33" spans="1:10" ht="24" customHeight="1">
      <c r="A33" s="63"/>
      <c r="B33" s="64"/>
      <c r="C33" s="65"/>
      <c r="D33" s="64"/>
      <c r="E33" s="65"/>
      <c r="F33" s="65"/>
      <c r="G33" s="65"/>
      <c r="H33" s="65"/>
      <c r="I33" s="65"/>
      <c r="J33" s="66"/>
    </row>
    <row r="34" spans="1:10" ht="22.5" customHeight="1">
      <c r="A34" s="67" t="s">
        <v>61</v>
      </c>
      <c r="B34" s="25"/>
      <c r="C34" s="68"/>
      <c r="D34" s="25"/>
      <c r="E34" s="69"/>
      <c r="F34" s="69"/>
      <c r="G34" s="69"/>
      <c r="H34" s="69"/>
      <c r="I34" s="69"/>
      <c r="J34" s="70"/>
    </row>
    <row r="35" spans="1:10" ht="20.25" customHeight="1">
      <c r="A35" s="76" t="s">
        <v>62</v>
      </c>
      <c r="B35" s="77" t="s">
        <v>63</v>
      </c>
      <c r="C35" s="78">
        <v>500000</v>
      </c>
      <c r="D35" s="79" t="s">
        <v>64</v>
      </c>
      <c r="E35" s="80">
        <v>50000</v>
      </c>
      <c r="F35" s="80">
        <v>0</v>
      </c>
      <c r="G35" s="80">
        <v>0</v>
      </c>
      <c r="H35" s="80">
        <v>0</v>
      </c>
      <c r="I35" s="80">
        <v>0</v>
      </c>
      <c r="J35" s="81">
        <f>E35+F35+G35+H35+I35</f>
        <v>50000</v>
      </c>
    </row>
    <row r="36" spans="1:10" ht="20.25" customHeight="1">
      <c r="A36" s="76"/>
      <c r="B36" s="77"/>
      <c r="C36" s="78"/>
      <c r="D36" s="79"/>
      <c r="E36" s="80"/>
      <c r="F36" s="80"/>
      <c r="G36" s="80"/>
      <c r="H36" s="80"/>
      <c r="I36" s="80"/>
      <c r="J36" s="81">
        <f>E36+F36+G36+H36+I36</f>
        <v>0</v>
      </c>
    </row>
    <row r="37" spans="1:10" ht="36" customHeight="1">
      <c r="A37" s="76" t="s">
        <v>65</v>
      </c>
      <c r="B37" s="77" t="s">
        <v>66</v>
      </c>
      <c r="C37" s="78">
        <v>190000</v>
      </c>
      <c r="D37" s="77" t="s">
        <v>66</v>
      </c>
      <c r="E37" s="80">
        <v>190000</v>
      </c>
      <c r="F37" s="80">
        <v>0</v>
      </c>
      <c r="G37" s="80">
        <v>0</v>
      </c>
      <c r="H37" s="80">
        <v>0</v>
      </c>
      <c r="I37" s="80">
        <v>0</v>
      </c>
      <c r="J37" s="81">
        <f>E37+F37+G37+H37+I37</f>
        <v>190000</v>
      </c>
    </row>
    <row r="38" spans="1:12" ht="35.25" customHeight="1">
      <c r="A38" s="71" t="s">
        <v>67</v>
      </c>
      <c r="B38" s="82" t="s">
        <v>68</v>
      </c>
      <c r="C38" s="73">
        <v>249022</v>
      </c>
      <c r="D38" s="82" t="s">
        <v>69</v>
      </c>
      <c r="E38" s="74">
        <v>249022</v>
      </c>
      <c r="F38" s="74">
        <v>0</v>
      </c>
      <c r="G38" s="74">
        <v>0</v>
      </c>
      <c r="H38" s="74">
        <v>0</v>
      </c>
      <c r="I38" s="74">
        <v>0</v>
      </c>
      <c r="J38" s="75">
        <f>E38+F38+G38+H38+I38</f>
        <v>249022</v>
      </c>
      <c r="L38" s="62" t="s">
        <v>48</v>
      </c>
    </row>
    <row r="39" spans="1:11" ht="22.5" customHeight="1">
      <c r="A39" s="83" t="s">
        <v>70</v>
      </c>
      <c r="B39" s="84"/>
      <c r="C39" s="85"/>
      <c r="D39" s="86"/>
      <c r="E39" s="60">
        <f>SUM(E35:E38)</f>
        <v>489022</v>
      </c>
      <c r="F39" s="60">
        <f>SUM(F35:F38)</f>
        <v>0</v>
      </c>
      <c r="G39" s="60">
        <f>SUM(G35:G38)</f>
        <v>0</v>
      </c>
      <c r="H39" s="60">
        <f>SUM(H35:H38)</f>
        <v>0</v>
      </c>
      <c r="I39" s="60">
        <f>SUM(I35:I38)</f>
        <v>0</v>
      </c>
      <c r="J39" s="61">
        <f>SUM(J35:J38)</f>
        <v>489022</v>
      </c>
      <c r="K39" s="62" t="s">
        <v>48</v>
      </c>
    </row>
    <row r="40" spans="1:10" ht="16.5" customHeight="1">
      <c r="A40" s="63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23.25" customHeight="1">
      <c r="A41" s="67" t="s">
        <v>71</v>
      </c>
      <c r="B41" s="25"/>
      <c r="C41" s="68"/>
      <c r="D41" s="25"/>
      <c r="E41" s="69"/>
      <c r="F41" s="69"/>
      <c r="G41" s="69"/>
      <c r="H41" s="69"/>
      <c r="I41" s="69"/>
      <c r="J41" s="70"/>
    </row>
    <row r="42" spans="1:10" ht="36.75" customHeight="1">
      <c r="A42" s="71" t="s">
        <v>72</v>
      </c>
      <c r="B42" s="72" t="s">
        <v>73</v>
      </c>
      <c r="C42" s="73">
        <v>37500</v>
      </c>
      <c r="D42" s="82" t="s">
        <v>74</v>
      </c>
      <c r="E42" s="74">
        <v>37500</v>
      </c>
      <c r="F42" s="74">
        <v>0</v>
      </c>
      <c r="G42" s="74">
        <v>0</v>
      </c>
      <c r="H42" s="74">
        <v>0</v>
      </c>
      <c r="I42" s="74">
        <v>0</v>
      </c>
      <c r="J42" s="75">
        <v>37500</v>
      </c>
    </row>
    <row r="43" spans="1:10" ht="12.75" customHeight="1" hidden="1">
      <c r="A43" s="71"/>
      <c r="B43" s="72"/>
      <c r="C43" s="73"/>
      <c r="D43" s="82"/>
      <c r="E43" s="74"/>
      <c r="F43" s="74"/>
      <c r="G43" s="74"/>
      <c r="H43" s="74"/>
      <c r="I43" s="74"/>
      <c r="J43" s="75"/>
    </row>
    <row r="44" spans="1:10" ht="35.25" customHeight="1">
      <c r="A44" s="49" t="s">
        <v>75</v>
      </c>
      <c r="B44" s="50" t="s">
        <v>76</v>
      </c>
      <c r="C44" s="51">
        <v>5000</v>
      </c>
      <c r="D44" s="56" t="s">
        <v>76</v>
      </c>
      <c r="E44" s="52">
        <v>5000</v>
      </c>
      <c r="F44" s="52">
        <v>0</v>
      </c>
      <c r="G44" s="52">
        <v>0</v>
      </c>
      <c r="H44" s="52">
        <v>0</v>
      </c>
      <c r="I44" s="52">
        <v>0</v>
      </c>
      <c r="J44" s="55">
        <v>5000</v>
      </c>
    </row>
    <row r="45" spans="1:10" ht="38.25" customHeight="1">
      <c r="A45" s="49" t="s">
        <v>77</v>
      </c>
      <c r="B45" s="56" t="s">
        <v>78</v>
      </c>
      <c r="C45" s="51">
        <v>26000</v>
      </c>
      <c r="D45" s="56" t="s">
        <v>78</v>
      </c>
      <c r="E45" s="52">
        <v>26000</v>
      </c>
      <c r="F45" s="52">
        <v>0</v>
      </c>
      <c r="G45" s="52">
        <v>0</v>
      </c>
      <c r="H45" s="52">
        <v>0</v>
      </c>
      <c r="I45" s="52">
        <v>0</v>
      </c>
      <c r="J45" s="55">
        <f>E45+F45+G45+H45+I45</f>
        <v>26000</v>
      </c>
    </row>
    <row r="46" spans="1:10" ht="22.5" customHeight="1">
      <c r="A46" s="59" t="s">
        <v>79</v>
      </c>
      <c r="B46" s="59"/>
      <c r="C46" s="59"/>
      <c r="D46" s="59"/>
      <c r="E46" s="60">
        <f>E42+E44+E45</f>
        <v>68500</v>
      </c>
      <c r="F46" s="60">
        <f>F42+F44+F45</f>
        <v>0</v>
      </c>
      <c r="G46" s="60">
        <f>G42+G44+G45</f>
        <v>0</v>
      </c>
      <c r="H46" s="60">
        <f>H42+H44+H45</f>
        <v>0</v>
      </c>
      <c r="I46" s="60">
        <f>I42+I44</f>
        <v>0</v>
      </c>
      <c r="J46" s="61">
        <f>J42+J44+J45</f>
        <v>68500</v>
      </c>
    </row>
    <row r="47" spans="1:10" ht="19.5" customHeight="1">
      <c r="A47" s="63"/>
      <c r="B47" s="64"/>
      <c r="C47" s="65"/>
      <c r="D47" s="64"/>
      <c r="E47" s="65"/>
      <c r="F47" s="65"/>
      <c r="G47" s="65"/>
      <c r="H47" s="65"/>
      <c r="I47" s="65"/>
      <c r="J47" s="66"/>
    </row>
    <row r="48" spans="1:10" ht="24" customHeight="1">
      <c r="A48" s="24" t="s">
        <v>80</v>
      </c>
      <c r="B48" s="25"/>
      <c r="C48" s="69"/>
      <c r="D48" s="25"/>
      <c r="E48" s="69"/>
      <c r="F48" s="69"/>
      <c r="G48" s="69"/>
      <c r="H48" s="69"/>
      <c r="I48" s="69"/>
      <c r="J48" s="70"/>
    </row>
    <row r="49" spans="1:10" ht="32.25" customHeight="1">
      <c r="A49" s="71" t="s">
        <v>81</v>
      </c>
      <c r="B49" s="72" t="s">
        <v>82</v>
      </c>
      <c r="C49" s="73">
        <v>600000</v>
      </c>
      <c r="D49" s="72" t="s">
        <v>83</v>
      </c>
      <c r="E49" s="74">
        <v>450000</v>
      </c>
      <c r="F49" s="74">
        <v>0</v>
      </c>
      <c r="G49" s="74">
        <v>0</v>
      </c>
      <c r="H49" s="74">
        <v>0</v>
      </c>
      <c r="I49" s="74">
        <v>0</v>
      </c>
      <c r="J49" s="75">
        <f>E49+F49+G49+H49+I49</f>
        <v>450000</v>
      </c>
    </row>
    <row r="50" spans="1:10" ht="33.75" customHeight="1">
      <c r="A50" s="49" t="s">
        <v>84</v>
      </c>
      <c r="B50" s="50" t="s">
        <v>85</v>
      </c>
      <c r="C50" s="51">
        <v>3050000</v>
      </c>
      <c r="D50" s="50" t="s">
        <v>86</v>
      </c>
      <c r="E50" s="52">
        <v>50000</v>
      </c>
      <c r="F50" s="52">
        <v>0</v>
      </c>
      <c r="G50" s="52">
        <v>0</v>
      </c>
      <c r="H50" s="52">
        <v>0</v>
      </c>
      <c r="I50" s="52">
        <v>0</v>
      </c>
      <c r="J50" s="55">
        <f>E50+F50+G50+H50+I50</f>
        <v>50000</v>
      </c>
    </row>
    <row r="51" spans="1:10" ht="33.75" customHeight="1">
      <c r="A51" s="49" t="s">
        <v>87</v>
      </c>
      <c r="B51" s="88" t="s">
        <v>88</v>
      </c>
      <c r="C51" s="51">
        <v>1550000</v>
      </c>
      <c r="D51" s="88" t="s">
        <v>89</v>
      </c>
      <c r="E51" s="52">
        <v>50000</v>
      </c>
      <c r="F51" s="52">
        <v>0</v>
      </c>
      <c r="G51" s="52">
        <v>0</v>
      </c>
      <c r="H51" s="52">
        <v>0</v>
      </c>
      <c r="I51" s="52">
        <v>0</v>
      </c>
      <c r="J51" s="55">
        <f>E51+F51+G51+H51+I51</f>
        <v>50000</v>
      </c>
    </row>
    <row r="52" spans="1:10" ht="33.75" customHeight="1">
      <c r="A52" s="49" t="s">
        <v>90</v>
      </c>
      <c r="B52" s="50" t="s">
        <v>91</v>
      </c>
      <c r="C52" s="51">
        <v>840000</v>
      </c>
      <c r="D52" s="88" t="s">
        <v>92</v>
      </c>
      <c r="E52" s="52">
        <v>40000</v>
      </c>
      <c r="F52" s="52">
        <v>0</v>
      </c>
      <c r="G52" s="52">
        <v>0</v>
      </c>
      <c r="H52" s="52">
        <v>0</v>
      </c>
      <c r="I52" s="52">
        <v>0</v>
      </c>
      <c r="J52" s="55">
        <f>E52+F52+G52+H52+I52</f>
        <v>40000</v>
      </c>
    </row>
    <row r="53" spans="1:10" ht="33.75" customHeight="1">
      <c r="A53" s="49" t="s">
        <v>93</v>
      </c>
      <c r="B53" s="50" t="s">
        <v>94</v>
      </c>
      <c r="C53" s="51">
        <v>8300</v>
      </c>
      <c r="D53" s="56" t="s">
        <v>95</v>
      </c>
      <c r="E53" s="52">
        <v>8300</v>
      </c>
      <c r="F53" s="52">
        <v>0</v>
      </c>
      <c r="G53" s="52">
        <v>0</v>
      </c>
      <c r="H53" s="52">
        <v>0</v>
      </c>
      <c r="I53" s="52">
        <v>0</v>
      </c>
      <c r="J53" s="55">
        <f>E53+F53+G53+H53+I53</f>
        <v>8300</v>
      </c>
    </row>
    <row r="54" spans="1:10" ht="24" customHeight="1">
      <c r="A54" s="59" t="s">
        <v>96</v>
      </c>
      <c r="B54" s="59"/>
      <c r="C54" s="59"/>
      <c r="D54" s="59"/>
      <c r="E54" s="60">
        <f>E49+E50+E51+E52+E53</f>
        <v>598300</v>
      </c>
      <c r="F54" s="60">
        <f>F49+F50</f>
        <v>0</v>
      </c>
      <c r="G54" s="60">
        <f>G49+G50</f>
        <v>0</v>
      </c>
      <c r="H54" s="60">
        <f>H49+H50</f>
        <v>0</v>
      </c>
      <c r="I54" s="60">
        <f>I49+I50</f>
        <v>0</v>
      </c>
      <c r="J54" s="61">
        <f>J49+J50+J51+J52+J53</f>
        <v>598300</v>
      </c>
    </row>
    <row r="55" spans="1:10" ht="24" customHeight="1">
      <c r="A55" s="63"/>
      <c r="B55" s="64"/>
      <c r="C55" s="65"/>
      <c r="D55" s="64"/>
      <c r="E55" s="65"/>
      <c r="F55" s="65"/>
      <c r="G55" s="65"/>
      <c r="H55" s="65"/>
      <c r="I55" s="65"/>
      <c r="J55" s="66"/>
    </row>
    <row r="56" spans="1:10" ht="24.75" customHeight="1">
      <c r="A56" s="67" t="s">
        <v>97</v>
      </c>
      <c r="B56" s="89"/>
      <c r="C56" s="68"/>
      <c r="D56" s="89"/>
      <c r="E56" s="68"/>
      <c r="F56" s="68"/>
      <c r="G56" s="68"/>
      <c r="H56" s="68"/>
      <c r="I56" s="68"/>
      <c r="J56" s="90"/>
    </row>
    <row r="57" spans="1:10" ht="48.75" customHeight="1">
      <c r="A57" s="76" t="s">
        <v>98</v>
      </c>
      <c r="B57" s="31" t="s">
        <v>99</v>
      </c>
      <c r="C57" s="91">
        <v>87000</v>
      </c>
      <c r="D57" s="31" t="s">
        <v>100</v>
      </c>
      <c r="E57" s="92">
        <v>87000</v>
      </c>
      <c r="F57" s="92">
        <v>0</v>
      </c>
      <c r="G57" s="92">
        <v>0</v>
      </c>
      <c r="H57" s="92">
        <v>0</v>
      </c>
      <c r="I57" s="92">
        <v>0</v>
      </c>
      <c r="J57" s="93">
        <f>E57+F57+G57+H57+I57</f>
        <v>87000</v>
      </c>
    </row>
    <row r="58" spans="1:10" ht="48.75" customHeight="1">
      <c r="A58" s="76"/>
      <c r="B58" s="94" t="s">
        <v>101</v>
      </c>
      <c r="C58" s="34">
        <v>25000</v>
      </c>
      <c r="D58" s="33" t="s">
        <v>102</v>
      </c>
      <c r="E58" s="35">
        <v>25000</v>
      </c>
      <c r="F58" s="35">
        <v>0</v>
      </c>
      <c r="G58" s="35">
        <v>0</v>
      </c>
      <c r="H58" s="35">
        <v>0</v>
      </c>
      <c r="I58" s="35">
        <v>0</v>
      </c>
      <c r="J58" s="37">
        <v>25000</v>
      </c>
    </row>
    <row r="59" spans="1:10" ht="23.25" customHeight="1">
      <c r="A59" s="76"/>
      <c r="B59" s="95" t="s">
        <v>103</v>
      </c>
      <c r="C59" s="34">
        <v>14200</v>
      </c>
      <c r="D59" s="94" t="s">
        <v>103</v>
      </c>
      <c r="E59" s="35">
        <v>14200</v>
      </c>
      <c r="F59" s="35">
        <v>0</v>
      </c>
      <c r="G59" s="35">
        <v>0</v>
      </c>
      <c r="H59" s="35">
        <v>0</v>
      </c>
      <c r="I59" s="35">
        <v>0</v>
      </c>
      <c r="J59" s="37">
        <v>14200</v>
      </c>
    </row>
    <row r="60" spans="1:10" ht="31.5" customHeight="1">
      <c r="A60" s="76"/>
      <c r="B60" s="96" t="s">
        <v>104</v>
      </c>
      <c r="C60" s="34">
        <v>11300</v>
      </c>
      <c r="D60" s="95" t="s">
        <v>104</v>
      </c>
      <c r="E60" s="35">
        <v>11300</v>
      </c>
      <c r="F60" s="35">
        <v>0</v>
      </c>
      <c r="G60" s="35">
        <v>0</v>
      </c>
      <c r="H60" s="35">
        <v>0</v>
      </c>
      <c r="I60" s="35">
        <v>0</v>
      </c>
      <c r="J60" s="37">
        <v>11300</v>
      </c>
    </row>
    <row r="61" spans="1:10" ht="23.25" customHeight="1">
      <c r="A61" s="76"/>
      <c r="B61" s="97" t="s">
        <v>105</v>
      </c>
      <c r="C61" s="98">
        <v>35500</v>
      </c>
      <c r="D61" s="97" t="s">
        <v>105</v>
      </c>
      <c r="E61" s="99">
        <v>35500</v>
      </c>
      <c r="F61" s="99">
        <v>0</v>
      </c>
      <c r="G61" s="99">
        <v>0</v>
      </c>
      <c r="H61" s="99">
        <v>0</v>
      </c>
      <c r="I61" s="99">
        <v>0</v>
      </c>
      <c r="J61" s="100">
        <v>35500</v>
      </c>
    </row>
    <row r="62" spans="1:10" ht="18" customHeight="1">
      <c r="A62" s="28" t="s">
        <v>106</v>
      </c>
      <c r="B62" s="29" t="s">
        <v>107</v>
      </c>
      <c r="C62" s="92"/>
      <c r="D62" s="29" t="s">
        <v>108</v>
      </c>
      <c r="E62" s="92"/>
      <c r="F62" s="92"/>
      <c r="G62" s="92"/>
      <c r="H62" s="92"/>
      <c r="I62" s="92"/>
      <c r="J62" s="93"/>
    </row>
    <row r="63" spans="1:10" ht="18" customHeight="1">
      <c r="A63" s="101"/>
      <c r="B63" s="38"/>
      <c r="C63" s="39">
        <v>150000</v>
      </c>
      <c r="D63" s="38" t="s">
        <v>109</v>
      </c>
      <c r="E63" s="40">
        <v>150000</v>
      </c>
      <c r="F63" s="40">
        <v>0</v>
      </c>
      <c r="G63" s="40">
        <v>0</v>
      </c>
      <c r="H63" s="40">
        <v>0</v>
      </c>
      <c r="I63" s="40">
        <v>0</v>
      </c>
      <c r="J63" s="42">
        <f>E63+F63+G63+H63+I63</f>
        <v>150000</v>
      </c>
    </row>
    <row r="64" spans="1:10" ht="20.25" customHeight="1">
      <c r="A64" s="59" t="s">
        <v>110</v>
      </c>
      <c r="B64" s="59"/>
      <c r="C64" s="59"/>
      <c r="D64" s="59"/>
      <c r="E64" s="60">
        <f>E57+E58+E59+E60+E61+E63</f>
        <v>323000</v>
      </c>
      <c r="F64" s="60">
        <f>F57+F63</f>
        <v>0</v>
      </c>
      <c r="G64" s="60">
        <f>G57+G63</f>
        <v>0</v>
      </c>
      <c r="H64" s="60">
        <f>H57+H63</f>
        <v>0</v>
      </c>
      <c r="I64" s="60">
        <f>I57+I63</f>
        <v>0</v>
      </c>
      <c r="J64" s="61">
        <f>J57+J58+J59+J60+J61+J63</f>
        <v>323000</v>
      </c>
    </row>
    <row r="65" spans="1:10" ht="21" customHeight="1">
      <c r="A65" s="63"/>
      <c r="B65" s="64"/>
      <c r="C65" s="65"/>
      <c r="D65" s="64"/>
      <c r="E65" s="65"/>
      <c r="F65" s="65"/>
      <c r="G65" s="65"/>
      <c r="H65" s="65"/>
      <c r="I65" s="65"/>
      <c r="J65" s="66"/>
    </row>
    <row r="66" spans="1:10" ht="26.25" customHeight="1">
      <c r="A66" s="24" t="s">
        <v>111</v>
      </c>
      <c r="B66" s="25"/>
      <c r="C66" s="69"/>
      <c r="D66" s="25"/>
      <c r="E66" s="69"/>
      <c r="F66" s="69"/>
      <c r="G66" s="69"/>
      <c r="H66" s="69"/>
      <c r="I66" s="69"/>
      <c r="J66" s="70"/>
    </row>
    <row r="67" spans="1:10" ht="13.5">
      <c r="A67" s="43" t="s">
        <v>112</v>
      </c>
      <c r="B67" s="44" t="s">
        <v>113</v>
      </c>
      <c r="C67" s="45"/>
      <c r="D67" s="44" t="s">
        <v>27</v>
      </c>
      <c r="E67" s="46"/>
      <c r="F67" s="46"/>
      <c r="G67" s="46"/>
      <c r="H67" s="46"/>
      <c r="I67" s="46"/>
      <c r="J67" s="48"/>
    </row>
    <row r="68" spans="1:10" ht="14.25">
      <c r="A68" s="43"/>
      <c r="B68" s="33" t="s">
        <v>114</v>
      </c>
      <c r="C68" s="34"/>
      <c r="D68" s="33" t="s">
        <v>115</v>
      </c>
      <c r="E68" s="35"/>
      <c r="F68" s="35"/>
      <c r="G68" s="35"/>
      <c r="H68" s="35"/>
      <c r="I68" s="35"/>
      <c r="J68" s="37"/>
    </row>
    <row r="69" spans="1:10" ht="13.5">
      <c r="A69" s="43"/>
      <c r="B69" s="38"/>
      <c r="C69" s="39">
        <v>12004080</v>
      </c>
      <c r="D69" s="38"/>
      <c r="E69" s="40">
        <v>1228000</v>
      </c>
      <c r="F69" s="40">
        <v>2695000</v>
      </c>
      <c r="G69" s="40">
        <v>0</v>
      </c>
      <c r="H69" s="40">
        <v>0</v>
      </c>
      <c r="I69" s="40">
        <v>0</v>
      </c>
      <c r="J69" s="42">
        <f>E69+F69+G69+H69+I69</f>
        <v>3923000</v>
      </c>
    </row>
    <row r="70" spans="1:10" ht="33.75" customHeight="1">
      <c r="A70" s="43" t="s">
        <v>116</v>
      </c>
      <c r="B70" s="44" t="s">
        <v>117</v>
      </c>
      <c r="C70" s="45"/>
      <c r="D70" s="102" t="s">
        <v>118</v>
      </c>
      <c r="E70" s="46"/>
      <c r="F70" s="46"/>
      <c r="G70" s="46"/>
      <c r="H70" s="46"/>
      <c r="I70" s="103" t="s">
        <v>119</v>
      </c>
      <c r="J70" s="48"/>
    </row>
    <row r="71" spans="1:10" ht="13.5">
      <c r="A71" s="43"/>
      <c r="B71" s="38"/>
      <c r="C71" s="39">
        <v>265000</v>
      </c>
      <c r="D71" s="104"/>
      <c r="E71" s="40">
        <v>15000</v>
      </c>
      <c r="F71" s="40">
        <v>0</v>
      </c>
      <c r="G71" s="40">
        <v>0</v>
      </c>
      <c r="H71" s="40">
        <v>0</v>
      </c>
      <c r="I71" s="40">
        <v>250000</v>
      </c>
      <c r="J71" s="42">
        <f>E71+F71+G71+H71+I71</f>
        <v>265000</v>
      </c>
    </row>
    <row r="72" spans="1:10" ht="14.25">
      <c r="A72" s="43" t="s">
        <v>120</v>
      </c>
      <c r="B72" s="102" t="s">
        <v>121</v>
      </c>
      <c r="C72" s="45"/>
      <c r="D72" s="44" t="s">
        <v>122</v>
      </c>
      <c r="E72" s="46"/>
      <c r="F72" s="46"/>
      <c r="G72" s="46"/>
      <c r="H72" s="46"/>
      <c r="I72" s="46"/>
      <c r="J72" s="48"/>
    </row>
    <row r="73" spans="1:10" ht="22.5" customHeight="1">
      <c r="A73" s="43"/>
      <c r="B73" s="38" t="s">
        <v>123</v>
      </c>
      <c r="C73" s="39">
        <v>2237918</v>
      </c>
      <c r="D73" s="38"/>
      <c r="E73" s="40">
        <v>635428</v>
      </c>
      <c r="F73" s="40">
        <v>0</v>
      </c>
      <c r="G73" s="40">
        <v>1500000</v>
      </c>
      <c r="H73" s="40">
        <v>0</v>
      </c>
      <c r="I73" s="40">
        <v>0</v>
      </c>
      <c r="J73" s="42">
        <f>E73+F73+G73+H73+I73</f>
        <v>2135428</v>
      </c>
    </row>
    <row r="74" spans="1:10" ht="12.75" customHeight="1" hidden="1">
      <c r="A74" s="49"/>
      <c r="B74" s="50"/>
      <c r="C74" s="51"/>
      <c r="D74" s="50"/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5">
        <f>E74+F74+G74+H74+I74</f>
        <v>0</v>
      </c>
    </row>
    <row r="75" spans="1:10" ht="32.25" customHeight="1">
      <c r="A75" s="49" t="s">
        <v>124</v>
      </c>
      <c r="B75" s="56" t="s">
        <v>125</v>
      </c>
      <c r="C75" s="51">
        <v>25000</v>
      </c>
      <c r="D75" s="56" t="s">
        <v>125</v>
      </c>
      <c r="E75" s="52">
        <v>25000</v>
      </c>
      <c r="F75" s="52">
        <v>0</v>
      </c>
      <c r="G75" s="52">
        <v>0</v>
      </c>
      <c r="H75" s="52">
        <v>0</v>
      </c>
      <c r="I75" s="52">
        <v>0</v>
      </c>
      <c r="J75" s="55">
        <f>E75+F75+G75+H75+I75</f>
        <v>25000</v>
      </c>
    </row>
    <row r="76" spans="1:10" ht="23.25" customHeight="1">
      <c r="A76" s="49" t="s">
        <v>126</v>
      </c>
      <c r="B76" s="105" t="s">
        <v>127</v>
      </c>
      <c r="C76" s="45"/>
      <c r="D76" s="105" t="s">
        <v>127</v>
      </c>
      <c r="E76" s="46"/>
      <c r="F76" s="46"/>
      <c r="G76" s="106" t="s">
        <v>128</v>
      </c>
      <c r="H76" s="46"/>
      <c r="I76" s="46"/>
      <c r="J76" s="48"/>
    </row>
    <row r="77" spans="1:10" ht="26.25" customHeight="1">
      <c r="A77" s="49"/>
      <c r="B77" s="107" t="s">
        <v>129</v>
      </c>
      <c r="C77" s="39">
        <v>695000</v>
      </c>
      <c r="D77" s="107" t="s">
        <v>130</v>
      </c>
      <c r="E77" s="40">
        <v>139000</v>
      </c>
      <c r="F77" s="40">
        <v>0</v>
      </c>
      <c r="G77" s="108">
        <v>258000</v>
      </c>
      <c r="H77" s="40">
        <v>0</v>
      </c>
      <c r="I77" s="40">
        <v>0</v>
      </c>
      <c r="J77" s="42">
        <f>E77+F77+G77+H77+I77</f>
        <v>397000</v>
      </c>
    </row>
    <row r="78" spans="1:10" ht="33.75" customHeight="1">
      <c r="A78" s="49" t="s">
        <v>131</v>
      </c>
      <c r="B78" s="109" t="s">
        <v>132</v>
      </c>
      <c r="C78" s="51">
        <v>45000</v>
      </c>
      <c r="D78" s="109" t="s">
        <v>132</v>
      </c>
      <c r="E78" s="52">
        <v>45000</v>
      </c>
      <c r="F78" s="52">
        <v>0</v>
      </c>
      <c r="G78" s="110">
        <v>0</v>
      </c>
      <c r="H78" s="52">
        <v>0</v>
      </c>
      <c r="I78" s="52">
        <v>0</v>
      </c>
      <c r="J78" s="55">
        <f>E78+F78+G78+H78+I78</f>
        <v>45000</v>
      </c>
    </row>
    <row r="79" spans="1:10" ht="36" customHeight="1">
      <c r="A79" s="49" t="s">
        <v>133</v>
      </c>
      <c r="B79" s="56" t="s">
        <v>134</v>
      </c>
      <c r="C79" s="51">
        <v>35000</v>
      </c>
      <c r="D79" s="56" t="s">
        <v>134</v>
      </c>
      <c r="E79" s="52">
        <v>35000</v>
      </c>
      <c r="F79" s="52">
        <v>0</v>
      </c>
      <c r="G79" s="110">
        <v>0</v>
      </c>
      <c r="H79" s="52">
        <v>0</v>
      </c>
      <c r="I79" s="52">
        <v>0</v>
      </c>
      <c r="J79" s="55">
        <f>E79+F79+G79+H79+I79</f>
        <v>35000</v>
      </c>
    </row>
    <row r="80" spans="1:10" ht="36" customHeight="1">
      <c r="A80" s="49" t="s">
        <v>135</v>
      </c>
      <c r="B80" s="56" t="s">
        <v>136</v>
      </c>
      <c r="C80" s="51">
        <v>60000</v>
      </c>
      <c r="D80" s="56" t="s">
        <v>136</v>
      </c>
      <c r="E80" s="52">
        <v>60000</v>
      </c>
      <c r="F80" s="52">
        <v>0</v>
      </c>
      <c r="G80" s="110">
        <v>0</v>
      </c>
      <c r="H80" s="52">
        <v>0</v>
      </c>
      <c r="I80" s="52">
        <v>0</v>
      </c>
      <c r="J80" s="55">
        <f>E80+F80+G80+H80+I80</f>
        <v>60000</v>
      </c>
    </row>
    <row r="81" spans="1:10" ht="29.25" customHeight="1">
      <c r="A81" s="49" t="s">
        <v>137</v>
      </c>
      <c r="B81" s="109" t="s">
        <v>138</v>
      </c>
      <c r="C81" s="51">
        <v>126000</v>
      </c>
      <c r="D81" s="109" t="s">
        <v>139</v>
      </c>
      <c r="E81" s="52">
        <v>126000</v>
      </c>
      <c r="F81" s="52">
        <v>0</v>
      </c>
      <c r="G81" s="110">
        <v>0</v>
      </c>
      <c r="H81" s="52">
        <v>0</v>
      </c>
      <c r="I81" s="52">
        <v>0</v>
      </c>
      <c r="J81" s="55">
        <f>E81+F81+G81+H81+I81</f>
        <v>126000</v>
      </c>
    </row>
    <row r="82" spans="1:10" ht="35.25" customHeight="1">
      <c r="A82" s="49" t="s">
        <v>140</v>
      </c>
      <c r="B82" s="109" t="s">
        <v>141</v>
      </c>
      <c r="C82" s="51">
        <v>350000</v>
      </c>
      <c r="D82" s="109" t="s">
        <v>141</v>
      </c>
      <c r="E82" s="52">
        <v>350000</v>
      </c>
      <c r="F82" s="52">
        <v>0</v>
      </c>
      <c r="G82" s="110">
        <v>0</v>
      </c>
      <c r="H82" s="52">
        <v>0</v>
      </c>
      <c r="I82" s="52">
        <v>0</v>
      </c>
      <c r="J82" s="55">
        <v>350000</v>
      </c>
    </row>
    <row r="83" spans="1:10" ht="17.25" customHeight="1">
      <c r="A83" s="49" t="s">
        <v>142</v>
      </c>
      <c r="B83" s="109" t="s">
        <v>143</v>
      </c>
      <c r="C83" s="51">
        <v>93000</v>
      </c>
      <c r="D83" s="44"/>
      <c r="E83" s="58">
        <v>93000</v>
      </c>
      <c r="F83" s="58">
        <v>0</v>
      </c>
      <c r="G83" s="58">
        <v>0</v>
      </c>
      <c r="H83" s="58">
        <v>0</v>
      </c>
      <c r="I83" s="58">
        <v>0</v>
      </c>
      <c r="J83" s="111">
        <f>E83+F83+G83+H83+I83</f>
        <v>93000</v>
      </c>
    </row>
    <row r="84" spans="1:10" ht="20.25" customHeight="1">
      <c r="A84" s="49"/>
      <c r="B84" s="109"/>
      <c r="C84" s="51">
        <v>8501</v>
      </c>
      <c r="D84" s="38" t="s">
        <v>144</v>
      </c>
      <c r="E84" s="58"/>
      <c r="F84" s="58"/>
      <c r="G84" s="58"/>
      <c r="H84" s="58"/>
      <c r="I84" s="58"/>
      <c r="J84" s="111"/>
    </row>
    <row r="85" spans="1:10" ht="12.75" customHeight="1" hidden="1">
      <c r="A85" s="49" t="s">
        <v>145</v>
      </c>
      <c r="B85" s="109"/>
      <c r="C85" s="51"/>
      <c r="D85" s="109"/>
      <c r="E85" s="58"/>
      <c r="F85" s="58"/>
      <c r="G85" s="58"/>
      <c r="H85" s="58"/>
      <c r="I85" s="58"/>
      <c r="J85" s="111">
        <v>98000</v>
      </c>
    </row>
    <row r="86" spans="1:10" ht="30.75" customHeight="1">
      <c r="A86" s="49"/>
      <c r="B86" s="109" t="s">
        <v>146</v>
      </c>
      <c r="C86" s="51">
        <v>98000</v>
      </c>
      <c r="D86" s="109" t="s">
        <v>144</v>
      </c>
      <c r="E86" s="58">
        <v>98000</v>
      </c>
      <c r="F86" s="58">
        <v>0</v>
      </c>
      <c r="G86" s="58">
        <v>0</v>
      </c>
      <c r="H86" s="58">
        <v>0</v>
      </c>
      <c r="I86" s="58">
        <v>0</v>
      </c>
      <c r="J86" s="111">
        <f>E86+F86+G86+H86+I86</f>
        <v>98000</v>
      </c>
    </row>
    <row r="87" spans="1:10" ht="33" customHeight="1">
      <c r="A87" s="49" t="s">
        <v>147</v>
      </c>
      <c r="B87" s="109" t="s">
        <v>148</v>
      </c>
      <c r="C87" s="51">
        <v>19500</v>
      </c>
      <c r="D87" s="109" t="s">
        <v>144</v>
      </c>
      <c r="E87" s="58">
        <v>19500</v>
      </c>
      <c r="F87" s="58">
        <v>0</v>
      </c>
      <c r="G87" s="58">
        <v>0</v>
      </c>
      <c r="H87" s="58">
        <v>0</v>
      </c>
      <c r="I87" s="58">
        <v>0</v>
      </c>
      <c r="J87" s="111">
        <v>19500</v>
      </c>
    </row>
    <row r="88" spans="1:10" ht="33" customHeight="1">
      <c r="A88" s="49" t="s">
        <v>149</v>
      </c>
      <c r="B88" s="109" t="s">
        <v>150</v>
      </c>
      <c r="C88" s="51">
        <v>96000</v>
      </c>
      <c r="D88" s="109" t="s">
        <v>144</v>
      </c>
      <c r="E88" s="58">
        <v>96000</v>
      </c>
      <c r="F88" s="58">
        <v>0</v>
      </c>
      <c r="G88" s="58">
        <v>0</v>
      </c>
      <c r="H88" s="58">
        <v>0</v>
      </c>
      <c r="I88" s="58">
        <v>0</v>
      </c>
      <c r="J88" s="111">
        <v>96000</v>
      </c>
    </row>
    <row r="89" spans="1:10" ht="36" customHeight="1">
      <c r="A89" s="49" t="s">
        <v>151</v>
      </c>
      <c r="B89" s="56" t="s">
        <v>152</v>
      </c>
      <c r="C89" s="51">
        <v>150000</v>
      </c>
      <c r="D89" s="56" t="s">
        <v>153</v>
      </c>
      <c r="E89" s="58">
        <v>150000</v>
      </c>
      <c r="F89" s="58">
        <v>0</v>
      </c>
      <c r="G89" s="58">
        <v>0</v>
      </c>
      <c r="H89" s="58">
        <v>0</v>
      </c>
      <c r="I89" s="58">
        <v>0</v>
      </c>
      <c r="J89" s="111">
        <v>150000</v>
      </c>
    </row>
    <row r="90" spans="1:10" ht="36" customHeight="1">
      <c r="A90" s="49" t="s">
        <v>154</v>
      </c>
      <c r="B90" s="56" t="s">
        <v>155</v>
      </c>
      <c r="C90" s="51">
        <v>100000</v>
      </c>
      <c r="D90" s="56" t="s">
        <v>155</v>
      </c>
      <c r="E90" s="58">
        <v>100000</v>
      </c>
      <c r="F90" s="58">
        <v>0</v>
      </c>
      <c r="G90" s="58">
        <v>0</v>
      </c>
      <c r="H90" s="58">
        <v>0</v>
      </c>
      <c r="I90" s="58">
        <v>0</v>
      </c>
      <c r="J90" s="111">
        <v>100000</v>
      </c>
    </row>
    <row r="91" spans="1:10" ht="30" customHeight="1">
      <c r="A91" s="49" t="s">
        <v>156</v>
      </c>
      <c r="B91" s="109" t="s">
        <v>157</v>
      </c>
      <c r="C91" s="51">
        <v>10000</v>
      </c>
      <c r="D91" s="109" t="s">
        <v>157</v>
      </c>
      <c r="E91" s="58">
        <v>10000</v>
      </c>
      <c r="F91" s="58">
        <v>0</v>
      </c>
      <c r="G91" s="58">
        <v>0</v>
      </c>
      <c r="H91" s="58">
        <v>0</v>
      </c>
      <c r="I91" s="58">
        <v>0</v>
      </c>
      <c r="J91" s="111">
        <v>10000</v>
      </c>
    </row>
    <row r="92" spans="1:10" ht="38.25" customHeight="1">
      <c r="A92" s="49" t="s">
        <v>158</v>
      </c>
      <c r="B92" s="56" t="s">
        <v>159</v>
      </c>
      <c r="C92" s="51">
        <v>18000</v>
      </c>
      <c r="D92" s="56" t="s">
        <v>159</v>
      </c>
      <c r="E92" s="58">
        <v>18000</v>
      </c>
      <c r="F92" s="58">
        <v>0</v>
      </c>
      <c r="G92" s="58">
        <v>0</v>
      </c>
      <c r="H92" s="58">
        <v>0</v>
      </c>
      <c r="I92" s="58">
        <v>0</v>
      </c>
      <c r="J92" s="111">
        <v>18000</v>
      </c>
    </row>
    <row r="93" spans="1:10" ht="33" customHeight="1">
      <c r="A93" s="49" t="s">
        <v>160</v>
      </c>
      <c r="B93" s="109" t="s">
        <v>161</v>
      </c>
      <c r="C93" s="51">
        <v>21000</v>
      </c>
      <c r="D93" s="56" t="s">
        <v>162</v>
      </c>
      <c r="E93" s="58">
        <v>21000</v>
      </c>
      <c r="F93" s="58">
        <v>0</v>
      </c>
      <c r="G93" s="58">
        <v>0</v>
      </c>
      <c r="H93" s="58">
        <v>0</v>
      </c>
      <c r="I93" s="58">
        <v>0</v>
      </c>
      <c r="J93" s="111">
        <v>21000</v>
      </c>
    </row>
    <row r="94" spans="1:10" ht="52.5" customHeight="1">
      <c r="A94" s="49" t="s">
        <v>163</v>
      </c>
      <c r="B94" s="56" t="s">
        <v>164</v>
      </c>
      <c r="C94" s="51">
        <v>25000</v>
      </c>
      <c r="D94" s="56" t="s">
        <v>165</v>
      </c>
      <c r="E94" s="58">
        <v>25000</v>
      </c>
      <c r="F94" s="58">
        <v>0</v>
      </c>
      <c r="G94" s="58">
        <v>0</v>
      </c>
      <c r="H94" s="58">
        <v>0</v>
      </c>
      <c r="I94" s="58">
        <v>0</v>
      </c>
      <c r="J94" s="111">
        <f>E94+F94+G94+H94+I94</f>
        <v>25000</v>
      </c>
    </row>
    <row r="95" spans="1:10" ht="19.5" customHeight="1">
      <c r="A95" s="59" t="s">
        <v>166</v>
      </c>
      <c r="B95" s="59"/>
      <c r="C95" s="59"/>
      <c r="D95" s="59"/>
      <c r="E95" s="60">
        <f>SUM(E67:E94)</f>
        <v>3288928</v>
      </c>
      <c r="F95" s="60">
        <f>SUM(F67:F94)</f>
        <v>2695000</v>
      </c>
      <c r="G95" s="60">
        <f>SUM(G67:G94)</f>
        <v>1758000</v>
      </c>
      <c r="H95" s="60">
        <f>SUM(H67:H94)</f>
        <v>0</v>
      </c>
      <c r="I95" s="60">
        <f>SUM(I67:I94)</f>
        <v>250000</v>
      </c>
      <c r="J95" s="60">
        <f>J69+J71+J73+J75+J77+J78+J79+J80+J81+J82+J83+J86+J87+J88+J89+J90+J91+J92+J93+J94</f>
        <v>7991928</v>
      </c>
    </row>
    <row r="96" spans="1:10" ht="23.25" customHeight="1">
      <c r="A96" s="63"/>
      <c r="B96" s="64"/>
      <c r="C96" s="65"/>
      <c r="D96" s="64"/>
      <c r="E96" s="65"/>
      <c r="F96" s="65"/>
      <c r="G96" s="65"/>
      <c r="H96" s="65"/>
      <c r="I96" s="65"/>
      <c r="J96" s="66"/>
    </row>
    <row r="97" spans="1:10" ht="23.25" customHeight="1">
      <c r="A97" s="112" t="s">
        <v>167</v>
      </c>
      <c r="B97" s="113"/>
      <c r="C97" s="114"/>
      <c r="D97" s="113"/>
      <c r="E97" s="114"/>
      <c r="F97" s="114"/>
      <c r="G97" s="114"/>
      <c r="H97" s="114"/>
      <c r="I97" s="114"/>
      <c r="J97" s="115"/>
    </row>
    <row r="98" spans="1:10" ht="29.25" customHeight="1">
      <c r="A98" s="49" t="s">
        <v>168</v>
      </c>
      <c r="B98" s="50" t="s">
        <v>169</v>
      </c>
      <c r="C98" s="51">
        <v>32000</v>
      </c>
      <c r="D98" s="50" t="s">
        <v>169</v>
      </c>
      <c r="E98" s="52">
        <v>32000</v>
      </c>
      <c r="F98" s="52">
        <v>0</v>
      </c>
      <c r="G98" s="52">
        <v>0</v>
      </c>
      <c r="H98" s="52">
        <v>0</v>
      </c>
      <c r="I98" s="52">
        <v>0</v>
      </c>
      <c r="J98" s="55">
        <f>E98+F98+G98+H98+I98</f>
        <v>32000</v>
      </c>
    </row>
    <row r="99" spans="1:10" ht="23.25" customHeight="1">
      <c r="A99" s="59" t="s">
        <v>170</v>
      </c>
      <c r="B99" s="59"/>
      <c r="C99" s="59"/>
      <c r="D99" s="59"/>
      <c r="E99" s="60">
        <f>E98</f>
        <v>32000</v>
      </c>
      <c r="F99" s="60">
        <f>F98</f>
        <v>0</v>
      </c>
      <c r="G99" s="60">
        <f>G98</f>
        <v>0</v>
      </c>
      <c r="H99" s="60">
        <f>H98</f>
        <v>0</v>
      </c>
      <c r="I99" s="60">
        <f>I98</f>
        <v>0</v>
      </c>
      <c r="J99" s="61">
        <f>J98</f>
        <v>32000</v>
      </c>
    </row>
    <row r="100" spans="1:10" ht="23.25" customHeight="1">
      <c r="A100" s="63"/>
      <c r="B100" s="64"/>
      <c r="C100" s="65"/>
      <c r="D100" s="64"/>
      <c r="E100" s="65"/>
      <c r="F100" s="65"/>
      <c r="G100" s="65"/>
      <c r="H100" s="65"/>
      <c r="I100" s="65"/>
      <c r="J100" s="66"/>
    </row>
    <row r="101" spans="1:10" ht="24.75" customHeight="1">
      <c r="A101" s="24" t="s">
        <v>171</v>
      </c>
      <c r="B101" s="25"/>
      <c r="C101" s="69"/>
      <c r="D101" s="25"/>
      <c r="E101" s="69"/>
      <c r="F101" s="69"/>
      <c r="G101" s="69"/>
      <c r="H101" s="69"/>
      <c r="I101" s="69"/>
      <c r="J101" s="70"/>
    </row>
    <row r="102" spans="1:10" ht="27" customHeight="1">
      <c r="A102" s="43" t="s">
        <v>172</v>
      </c>
      <c r="B102" s="44" t="s">
        <v>173</v>
      </c>
      <c r="C102" s="45">
        <v>8080000</v>
      </c>
      <c r="D102" s="44" t="s">
        <v>174</v>
      </c>
      <c r="E102" s="46">
        <v>250886</v>
      </c>
      <c r="F102" s="46">
        <v>1499000</v>
      </c>
      <c r="G102" s="46">
        <v>0</v>
      </c>
      <c r="H102" s="46">
        <v>0</v>
      </c>
      <c r="I102" s="46">
        <v>0</v>
      </c>
      <c r="J102" s="48">
        <v>1749886</v>
      </c>
    </row>
    <row r="103" spans="1:10" ht="31.5" customHeight="1">
      <c r="A103" s="71" t="s">
        <v>175</v>
      </c>
      <c r="B103" s="82" t="s">
        <v>176</v>
      </c>
      <c r="C103" s="73">
        <v>251700</v>
      </c>
      <c r="D103" s="82" t="s">
        <v>176</v>
      </c>
      <c r="E103" s="74">
        <v>251700</v>
      </c>
      <c r="F103" s="74">
        <v>0</v>
      </c>
      <c r="G103" s="74">
        <v>0</v>
      </c>
      <c r="H103" s="74">
        <v>0</v>
      </c>
      <c r="I103" s="74">
        <v>0</v>
      </c>
      <c r="J103" s="75">
        <f>E103+F103</f>
        <v>251700</v>
      </c>
    </row>
    <row r="104" spans="1:10" ht="31.5" customHeight="1">
      <c r="A104" s="71" t="s">
        <v>177</v>
      </c>
      <c r="B104" s="72" t="s">
        <v>102</v>
      </c>
      <c r="C104" s="73">
        <v>15000</v>
      </c>
      <c r="D104" s="72" t="s">
        <v>102</v>
      </c>
      <c r="E104" s="74">
        <v>0</v>
      </c>
      <c r="F104" s="74">
        <v>0</v>
      </c>
      <c r="G104" s="74">
        <v>0</v>
      </c>
      <c r="H104" s="74">
        <v>0</v>
      </c>
      <c r="I104" s="74">
        <v>15000</v>
      </c>
      <c r="J104" s="75">
        <f>E104+F104+G104+H104+I104</f>
        <v>15000</v>
      </c>
    </row>
    <row r="105" spans="1:10" ht="22.5" customHeight="1">
      <c r="A105" s="59" t="s">
        <v>178</v>
      </c>
      <c r="B105" s="59"/>
      <c r="C105" s="59"/>
      <c r="D105" s="59"/>
      <c r="E105" s="60">
        <f>E102+E103+E104</f>
        <v>502586</v>
      </c>
      <c r="F105" s="60">
        <f>F102+F103+F104</f>
        <v>1499000</v>
      </c>
      <c r="G105" s="60">
        <f>G102+G103+G104</f>
        <v>0</v>
      </c>
      <c r="H105" s="60">
        <f>H102+H103+H104</f>
        <v>0</v>
      </c>
      <c r="I105" s="60">
        <f>I102+I103+I104</f>
        <v>15000</v>
      </c>
      <c r="J105" s="61">
        <f>J102+J103+J104</f>
        <v>2016586</v>
      </c>
    </row>
    <row r="106" spans="1:10" ht="38.25" customHeight="1">
      <c r="A106" s="116" t="s">
        <v>179</v>
      </c>
      <c r="B106" s="116"/>
      <c r="C106" s="116"/>
      <c r="D106" s="116"/>
      <c r="E106" s="117">
        <f>E25+E32+E39+E46+E54+E64+E95+E105+E99</f>
        <v>7582906</v>
      </c>
      <c r="F106" s="117">
        <f>F25+F32+F39+F46+F54+F64+F95+F105+F99</f>
        <v>4194000</v>
      </c>
      <c r="G106" s="117">
        <f>G25+G32+G39+G46+G54+G64+G95+G105+G99</f>
        <v>1758000</v>
      </c>
      <c r="H106" s="117">
        <f>H25+H32+H39+H46+H54+H64+H95+H105+H99</f>
        <v>5000000</v>
      </c>
      <c r="I106" s="117">
        <f>I25+I32+I39+I46+I54+I64+I95+I105+I99</f>
        <v>265000</v>
      </c>
      <c r="J106" s="117">
        <f>J25+J32+J39+J46+J54+J64+J95+J105+J99</f>
        <v>18799906</v>
      </c>
    </row>
    <row r="107" ht="14.25">
      <c r="A107" s="1" t="s">
        <v>180</v>
      </c>
    </row>
    <row r="108" ht="13.5">
      <c r="A108" s="1" t="s">
        <v>181</v>
      </c>
    </row>
  </sheetData>
  <mergeCells count="48">
    <mergeCell ref="J5:K6"/>
    <mergeCell ref="A13:A15"/>
    <mergeCell ref="A16:A17"/>
    <mergeCell ref="A25:D25"/>
    <mergeCell ref="A32:D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B40:J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46:D46"/>
    <mergeCell ref="A54:D54"/>
    <mergeCell ref="A57:A61"/>
    <mergeCell ref="A64:D64"/>
    <mergeCell ref="A67:A69"/>
    <mergeCell ref="A70:A71"/>
    <mergeCell ref="A72:A73"/>
    <mergeCell ref="A76:A77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A85:A86"/>
    <mergeCell ref="A95:D95"/>
    <mergeCell ref="A99:D99"/>
    <mergeCell ref="A105:D105"/>
    <mergeCell ref="A106:D106"/>
  </mergeCells>
  <printOptions horizontalCentered="1"/>
  <pageMargins left="0.39375" right="0.39375" top="0.39375" bottom="0.39375" header="0.5118055555555556" footer="0.5118055555555556"/>
  <pageSetup fitToHeight="2" fitToWidth="1" horizontalDpi="300" verticalDpi="300" orientation="landscape" pageOrder="overThenDown" paperSize="8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2006-07-07T10:05:55Z</cp:lastPrinted>
  <dcterms:created xsi:type="dcterms:W3CDTF">2005-02-09T22:29:49Z</dcterms:created>
  <dcterms:modified xsi:type="dcterms:W3CDTF">2006-01-11T20:11:04Z</dcterms:modified>
  <cp:category/>
  <cp:version/>
  <cp:contentType/>
  <cp:contentStatus/>
  <cp:revision>1</cp:revision>
</cp:coreProperties>
</file>