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_zl05" sheetId="1" r:id="rId1"/>
  </sheets>
  <definedNames>
    <definedName name="_xlnm.Print_Area" localSheetId="0">'zad_zl05'!$A$1:$K$79</definedName>
    <definedName name="Excel_BuiltIn_Print_Area_1_1">'zad_zl05'!$A$4:$K$79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<sst xmlns="http://schemas.openxmlformats.org/spreadsheetml/2006/main" count="129" uniqueCount="70">
  <si>
    <t xml:space="preserve">Załącznik nr 3 do uchwały nr  XLI/415/06 Rady Miejskiej we Wrześni z dnia 28 kwietnia 2006 r. </t>
  </si>
  <si>
    <t xml:space="preserve">W załączniku nr 3 do uchwały nr  XXXVIII/379/2005 Rady Miejskiej we Wrześni </t>
  </si>
  <si>
    <t>z dnia 28 grudnia 2005 r. wprowadza się następujące zmiany:</t>
  </si>
  <si>
    <t>D O C H O D Y</t>
  </si>
  <si>
    <t xml:space="preserve"> Dział</t>
  </si>
  <si>
    <t>Plan</t>
  </si>
  <si>
    <t>zwiększenie</t>
  </si>
  <si>
    <t xml:space="preserve">Plan </t>
  </si>
  <si>
    <t>Wzrost</t>
  </si>
  <si>
    <t>Kwota</t>
  </si>
  <si>
    <t>plan</t>
  </si>
  <si>
    <r>
      <t xml:space="preserve"> </t>
    </r>
    <r>
      <rPr>
        <sz val="7"/>
        <rFont val="Verdana"/>
        <family val="2"/>
      </rPr>
      <t>Rozdz.</t>
    </r>
  </si>
  <si>
    <t xml:space="preserve">       T r e ś ć</t>
  </si>
  <si>
    <t xml:space="preserve">na </t>
  </si>
  <si>
    <t>planu</t>
  </si>
  <si>
    <t>przed</t>
  </si>
  <si>
    <t>2006/2005</t>
  </si>
  <si>
    <t>zmiany</t>
  </si>
  <si>
    <t>po</t>
  </si>
  <si>
    <t xml:space="preserve"> §</t>
  </si>
  <si>
    <t>zmianą</t>
  </si>
  <si>
    <t>zmianie</t>
  </si>
  <si>
    <t>750</t>
  </si>
  <si>
    <t>Administracja publiczna</t>
  </si>
  <si>
    <t>75011</t>
  </si>
  <si>
    <t>Urzędy wojewódzkie</t>
  </si>
  <si>
    <t>§ 2010</t>
  </si>
  <si>
    <t>Dotacje celowe otrzymane z budżetu państwa na realizację zadań</t>
  </si>
  <si>
    <r>
      <t xml:space="preserve"> </t>
    </r>
    <r>
      <rPr>
        <sz val="6"/>
        <rFont val="Verdana"/>
        <family val="2"/>
      </rPr>
      <t xml:space="preserve">bieżących z zakresu administr. </t>
    </r>
    <r>
      <rPr>
        <sz val="6"/>
        <rFont val="Arial CE"/>
        <family val="0"/>
      </rPr>
      <t>rządowej zleconych gminom ustawami</t>
    </r>
  </si>
  <si>
    <t>751</t>
  </si>
  <si>
    <t>Urzędy naczelnych organów władzy państwowej</t>
  </si>
  <si>
    <t>75101</t>
  </si>
  <si>
    <r>
      <t xml:space="preserve"> </t>
    </r>
    <r>
      <rPr>
        <sz val="6"/>
        <rFont val="Verdana"/>
        <family val="2"/>
      </rPr>
      <t>bieżących z zakresu administr. rządowej zleconych gminom ustawam</t>
    </r>
    <r>
      <rPr>
        <sz val="7"/>
        <rFont val="Verdana"/>
        <family val="2"/>
      </rPr>
      <t>i</t>
    </r>
  </si>
  <si>
    <t>754</t>
  </si>
  <si>
    <t>Bezpieczeństwo publiczne</t>
  </si>
  <si>
    <t>75414</t>
  </si>
  <si>
    <t>Obrona cywilna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</si>
  <si>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</si>
  <si>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852</t>
  </si>
  <si>
    <t>Pomoc społeczna</t>
  </si>
  <si>
    <t>85212</t>
  </si>
  <si>
    <t>Świadczenia rodzinne, zaliczka alimentacyjna oraz składki na ubezpieczenia</t>
  </si>
  <si>
    <t>emerytalne i rentowe z ubezpieczenia społecznego</t>
  </si>
  <si>
    <t>85213</t>
  </si>
  <si>
    <t xml:space="preserve">Składki na ubezpieczenia zdrowotne opłacane za osoby pobierające niektóre </t>
  </si>
  <si>
    <t>świadczenia z pomocy społecznej oraz niektóre świadczenia rodzinne</t>
  </si>
  <si>
    <t>85214</t>
  </si>
  <si>
    <t>Zasiłki i pomoc w naturze oraz składki na ubezpieczenia emerytalne i rentowe</t>
  </si>
  <si>
    <t>85228</t>
  </si>
  <si>
    <t>Usługi opiekuńcze i specjalistyczne usługi opiekuńcze</t>
  </si>
  <si>
    <t xml:space="preserve"> Razem dochody</t>
  </si>
  <si>
    <t>W Y D A T K I</t>
  </si>
  <si>
    <r>
      <t xml:space="preserve"> </t>
    </r>
    <r>
      <rPr>
        <sz val="6"/>
        <rFont val="Verdana"/>
        <family val="2"/>
      </rPr>
      <t>Rozdz.</t>
    </r>
  </si>
  <si>
    <t xml:space="preserve">po </t>
  </si>
  <si>
    <t>13.10.2005 r.</t>
  </si>
  <si>
    <t>Urzędy wojewódzkie - wydatki bieżące</t>
  </si>
  <si>
    <t>- Wynagrodzenia</t>
  </si>
  <si>
    <t>- Pochodne od wynagrodzeń</t>
  </si>
  <si>
    <t>- Pozostałe wydatki bieżące</t>
  </si>
  <si>
    <t>Urzędy naczelnych organów władzy - wydatki bieżące</t>
  </si>
  <si>
    <r>
      <t xml:space="preserve"> </t>
    </r>
    <r>
      <rPr>
        <sz val="6"/>
        <rFont val="Verdana"/>
        <family val="2"/>
      </rPr>
      <t>prowadz. spisów wyborców - zadanie z zakr. adm. rząd.</t>
    </r>
  </si>
  <si>
    <t>Obrona cywilna - wydatki bieżące</t>
  </si>
  <si>
    <t>- pozostałe wydatki bieżące</t>
  </si>
  <si>
    <t>- Świadczenia społeczne</t>
  </si>
  <si>
    <t>Składki na ubezpieczenie zdrowotne</t>
  </si>
  <si>
    <t>Świadczenia społeczne</t>
  </si>
  <si>
    <t>Pochodne od wynagrodzeń</t>
  </si>
  <si>
    <t>Usługi opiekuńcze i specjalistyczne usługi opiekuńcze - wydatki bieżące</t>
  </si>
  <si>
    <t>- pochodne od wynagrodzeń</t>
  </si>
  <si>
    <t xml:space="preserve"> Razem wydatki</t>
  </si>
</sst>
</file>

<file path=xl/styles.xml><?xml version="1.0" encoding="utf-8"?>
<styleSheet xmlns="http://schemas.openxmlformats.org/spreadsheetml/2006/main">
  <numFmts count="6">
    <numFmt numFmtId="164" formatCode="#,##0"/>
    <numFmt numFmtId="165" formatCode="#,##0.00"/>
    <numFmt numFmtId="166" formatCode="DD/MM/YY"/>
    <numFmt numFmtId="167" formatCode="0%"/>
    <numFmt numFmtId="168" formatCode="@"/>
    <numFmt numFmtId="169" formatCode="#,##0.0"/>
  </numFmts>
  <fonts count="29">
    <font>
      <sz val="12"/>
      <name val="Times New Roman CE"/>
      <family val="0"/>
    </font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0"/>
      <name val="Times New Roman CE"/>
      <family val="0"/>
    </font>
    <font>
      <b/>
      <i/>
      <sz val="12"/>
      <color indexed="8"/>
      <name val="Times New Roman CE"/>
      <family val="0"/>
    </font>
    <font>
      <b/>
      <sz val="12"/>
      <color indexed="8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sz val="7"/>
      <name val="Arial Unicode MS"/>
      <family val="0"/>
    </font>
    <font>
      <sz val="7"/>
      <name val="Verdana"/>
      <family val="2"/>
    </font>
    <font>
      <b/>
      <sz val="6"/>
      <color indexed="8"/>
      <name val="Verdana"/>
      <family val="2"/>
    </font>
    <font>
      <b/>
      <u val="single"/>
      <sz val="6"/>
      <color indexed="8"/>
      <name val="Verdana"/>
      <family val="2"/>
    </font>
    <font>
      <sz val="6"/>
      <name val="Verdana"/>
      <family val="2"/>
    </font>
    <font>
      <sz val="6"/>
      <name val="Arial Unicode MS"/>
      <family val="0"/>
    </font>
    <font>
      <sz val="6"/>
      <name val="Arial CE"/>
      <family val="0"/>
    </font>
    <font>
      <sz val="6"/>
      <color indexed="8"/>
      <name val="Verdana"/>
      <family val="2"/>
    </font>
    <font>
      <b/>
      <u val="single"/>
      <sz val="6"/>
      <name val="Verdana"/>
      <family val="2"/>
    </font>
    <font>
      <sz val="6"/>
      <color indexed="9"/>
      <name val="Verdana"/>
      <family val="2"/>
    </font>
    <font>
      <b/>
      <sz val="6"/>
      <color indexed="9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Times New Roman CE"/>
      <family val="0"/>
    </font>
    <font>
      <sz val="8"/>
      <name val="Times New Roman CE"/>
      <family val="0"/>
    </font>
    <font>
      <b/>
      <i/>
      <sz val="8"/>
      <color indexed="8"/>
      <name val="Verdana"/>
      <family val="2"/>
    </font>
    <font>
      <b/>
      <sz val="6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45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/>
    </xf>
    <xf numFmtId="165" fontId="12" fillId="3" borderId="3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/>
    </xf>
    <xf numFmtId="164" fontId="11" fillId="3" borderId="6" xfId="0" applyNumberFormat="1" applyFont="1" applyFill="1" applyBorder="1" applyAlignment="1">
      <alignment horizontal="center"/>
    </xf>
    <xf numFmtId="164" fontId="13" fillId="3" borderId="7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 horizontal="center"/>
    </xf>
    <xf numFmtId="165" fontId="12" fillId="3" borderId="9" xfId="0" applyNumberFormat="1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64" fontId="11" fillId="3" borderId="11" xfId="0" applyNumberFormat="1" applyFont="1" applyFill="1" applyBorder="1" applyAlignment="1">
      <alignment horizontal="center"/>
    </xf>
    <xf numFmtId="164" fontId="11" fillId="3" borderId="12" xfId="0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/>
    </xf>
    <xf numFmtId="164" fontId="11" fillId="3" borderId="12" xfId="0" applyNumberFormat="1" applyFont="1" applyFill="1" applyBorder="1" applyAlignment="1">
      <alignment/>
    </xf>
    <xf numFmtId="165" fontId="12" fillId="3" borderId="14" xfId="0" applyNumberFormat="1" applyFont="1" applyFill="1" applyBorder="1" applyAlignment="1">
      <alignment/>
    </xf>
    <xf numFmtId="166" fontId="11" fillId="3" borderId="12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/>
    </xf>
    <xf numFmtId="164" fontId="11" fillId="3" borderId="7" xfId="0" applyNumberFormat="1" applyFont="1" applyFill="1" applyBorder="1" applyAlignment="1">
      <alignment horizontal="center"/>
    </xf>
    <xf numFmtId="164" fontId="11" fillId="3" borderId="10" xfId="0" applyNumberFormat="1" applyFont="1" applyFill="1" applyBorder="1" applyAlignment="1">
      <alignment horizontal="center"/>
    </xf>
    <xf numFmtId="164" fontId="15" fillId="4" borderId="15" xfId="0" applyNumberFormat="1" applyFont="1" applyFill="1" applyBorder="1" applyAlignment="1">
      <alignment horizontal="center"/>
    </xf>
    <xf numFmtId="164" fontId="15" fillId="4" borderId="16" xfId="0" applyNumberFormat="1" applyFont="1" applyFill="1" applyBorder="1" applyAlignment="1">
      <alignment horizontal="center"/>
    </xf>
    <xf numFmtId="164" fontId="15" fillId="4" borderId="17" xfId="0" applyNumberFormat="1" applyFont="1" applyFill="1" applyBorder="1" applyAlignment="1">
      <alignment/>
    </xf>
    <xf numFmtId="164" fontId="15" fillId="4" borderId="16" xfId="0" applyNumberFormat="1" applyFont="1" applyFill="1" applyBorder="1" applyAlignment="1">
      <alignment/>
    </xf>
    <xf numFmtId="164" fontId="15" fillId="4" borderId="18" xfId="0" applyNumberFormat="1" applyFont="1" applyFill="1" applyBorder="1" applyAlignment="1">
      <alignment/>
    </xf>
    <xf numFmtId="164" fontId="15" fillId="2" borderId="6" xfId="0" applyNumberFormat="1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164" fontId="15" fillId="2" borderId="8" xfId="0" applyNumberFormat="1" applyFont="1" applyFill="1" applyBorder="1" applyAlignment="1">
      <alignment horizontal="center"/>
    </xf>
    <xf numFmtId="164" fontId="16" fillId="2" borderId="8" xfId="0" applyNumberFormat="1" applyFont="1" applyFill="1" applyBorder="1" applyAlignment="1">
      <alignment/>
    </xf>
    <xf numFmtId="164" fontId="16" fillId="2" borderId="9" xfId="0" applyNumberFormat="1" applyFont="1" applyFill="1" applyBorder="1" applyAlignment="1">
      <alignment/>
    </xf>
    <xf numFmtId="164" fontId="16" fillId="2" borderId="7" xfId="0" applyNumberFormat="1" applyFont="1" applyFill="1" applyBorder="1" applyAlignment="1">
      <alignment/>
    </xf>
    <xf numFmtId="164" fontId="16" fillId="2" borderId="19" xfId="0" applyNumberFormat="1" applyFont="1" applyFill="1" applyBorder="1" applyAlignment="1">
      <alignment/>
    </xf>
    <xf numFmtId="164" fontId="17" fillId="2" borderId="6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164" fontId="17" fillId="2" borderId="7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/>
    </xf>
    <xf numFmtId="167" fontId="15" fillId="2" borderId="7" xfId="0" applyNumberFormat="1" applyFont="1" applyFill="1" applyBorder="1" applyAlignment="1">
      <alignment/>
    </xf>
    <xf numFmtId="164" fontId="15" fillId="2" borderId="7" xfId="0" applyNumberFormat="1" applyFont="1" applyFill="1" applyBorder="1" applyAlignment="1">
      <alignment/>
    </xf>
    <xf numFmtId="164" fontId="15" fillId="2" borderId="10" xfId="0" applyNumberFormat="1" applyFont="1" applyFill="1" applyBorder="1" applyAlignment="1">
      <alignment/>
    </xf>
    <xf numFmtId="164" fontId="18" fillId="2" borderId="8" xfId="0" applyNumberFormat="1" applyFont="1" applyFill="1" applyBorder="1" applyAlignment="1">
      <alignment/>
    </xf>
    <xf numFmtId="164" fontId="17" fillId="2" borderId="9" xfId="0" applyNumberFormat="1" applyFont="1" applyFill="1" applyBorder="1" applyAlignment="1">
      <alignment/>
    </xf>
    <xf numFmtId="164" fontId="17" fillId="2" borderId="7" xfId="0" applyNumberFormat="1" applyFont="1" applyFill="1" applyBorder="1" applyAlignment="1">
      <alignment/>
    </xf>
    <xf numFmtId="167" fontId="15" fillId="2" borderId="13" xfId="0" applyNumberFormat="1" applyFont="1" applyFill="1" applyBorder="1" applyAlignment="1">
      <alignment/>
    </xf>
    <xf numFmtId="164" fontId="20" fillId="2" borderId="7" xfId="0" applyNumberFormat="1" applyFont="1" applyFill="1" applyBorder="1" applyAlignment="1">
      <alignment/>
    </xf>
    <xf numFmtId="164" fontId="20" fillId="2" borderId="1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left"/>
    </xf>
    <xf numFmtId="164" fontId="16" fillId="2" borderId="0" xfId="0" applyNumberFormat="1" applyFont="1" applyFill="1" applyBorder="1" applyAlignment="1">
      <alignment/>
    </xf>
    <xf numFmtId="167" fontId="15" fillId="2" borderId="20" xfId="0" applyNumberFormat="1" applyFont="1" applyFill="1" applyBorder="1" applyAlignment="1">
      <alignment/>
    </xf>
    <xf numFmtId="164" fontId="21" fillId="2" borderId="7" xfId="0" applyNumberFormat="1" applyFont="1" applyFill="1" applyBorder="1" applyAlignment="1">
      <alignment/>
    </xf>
    <xf numFmtId="164" fontId="21" fillId="2" borderId="19" xfId="0" applyNumberFormat="1" applyFont="1" applyFill="1" applyBorder="1" applyAlignment="1">
      <alignment/>
    </xf>
    <xf numFmtId="164" fontId="20" fillId="2" borderId="6" xfId="0" applyNumberFormat="1" applyFont="1" applyFill="1" applyBorder="1" applyAlignment="1">
      <alignment horizontal="center"/>
    </xf>
    <xf numFmtId="164" fontId="20" fillId="2" borderId="8" xfId="0" applyNumberFormat="1" applyFont="1" applyFill="1" applyBorder="1" applyAlignment="1">
      <alignment horizontal="center"/>
    </xf>
    <xf numFmtId="164" fontId="20" fillId="2" borderId="7" xfId="0" applyNumberFormat="1" applyFont="1" applyFill="1" applyBorder="1" applyAlignment="1">
      <alignment horizontal="center"/>
    </xf>
    <xf numFmtId="164" fontId="20" fillId="2" borderId="8" xfId="0" applyNumberFormat="1" applyFont="1" applyFill="1" applyBorder="1" applyAlignment="1">
      <alignment/>
    </xf>
    <xf numFmtId="167" fontId="20" fillId="2" borderId="7" xfId="0" applyNumberFormat="1" applyFont="1" applyFill="1" applyBorder="1" applyAlignment="1">
      <alignment/>
    </xf>
    <xf numFmtId="164" fontId="15" fillId="2" borderId="9" xfId="0" applyNumberFormat="1" applyFont="1" applyFill="1" applyBorder="1" applyAlignment="1">
      <alignment/>
    </xf>
    <xf numFmtId="164" fontId="15" fillId="2" borderId="8" xfId="0" applyNumberFormat="1" applyFont="1" applyFill="1" applyBorder="1" applyAlignment="1">
      <alignment/>
    </xf>
    <xf numFmtId="164" fontId="17" fillId="2" borderId="21" xfId="0" applyNumberFormat="1" applyFont="1" applyFill="1" applyBorder="1" applyAlignment="1">
      <alignment/>
    </xf>
    <xf numFmtId="167" fontId="15" fillId="2" borderId="21" xfId="0" applyNumberFormat="1" applyFont="1" applyFill="1" applyBorder="1" applyAlignment="1">
      <alignment/>
    </xf>
    <xf numFmtId="164" fontId="20" fillId="2" borderId="21" xfId="0" applyNumberFormat="1" applyFont="1" applyFill="1" applyBorder="1" applyAlignment="1">
      <alignment/>
    </xf>
    <xf numFmtId="164" fontId="14" fillId="3" borderId="22" xfId="0" applyNumberFormat="1" applyFont="1" applyFill="1" applyBorder="1" applyAlignment="1">
      <alignment horizontal="center"/>
    </xf>
    <xf numFmtId="164" fontId="14" fillId="3" borderId="23" xfId="0" applyNumberFormat="1" applyFont="1" applyFill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/>
    </xf>
    <xf numFmtId="164" fontId="14" fillId="3" borderId="3" xfId="0" applyNumberFormat="1" applyFont="1" applyFill="1" applyBorder="1" applyAlignment="1">
      <alignment/>
    </xf>
    <xf numFmtId="164" fontId="14" fillId="3" borderId="4" xfId="0" applyNumberFormat="1" applyFont="1" applyFill="1" applyBorder="1" applyAlignment="1">
      <alignment/>
    </xf>
    <xf numFmtId="167" fontId="12" fillId="3" borderId="24" xfId="0" applyNumberFormat="1" applyFont="1" applyFill="1" applyBorder="1" applyAlignment="1">
      <alignment/>
    </xf>
    <xf numFmtId="164" fontId="12" fillId="3" borderId="4" xfId="0" applyNumberFormat="1" applyFont="1" applyFill="1" applyBorder="1" applyAlignment="1">
      <alignment/>
    </xf>
    <xf numFmtId="164" fontId="12" fillId="3" borderId="5" xfId="0" applyNumberFormat="1" applyFont="1" applyFill="1" applyBorder="1" applyAlignment="1">
      <alignment/>
    </xf>
    <xf numFmtId="164" fontId="14" fillId="3" borderId="25" xfId="0" applyNumberFormat="1" applyFont="1" applyFill="1" applyBorder="1" applyAlignment="1">
      <alignment horizontal="center"/>
    </xf>
    <xf numFmtId="164" fontId="14" fillId="3" borderId="26" xfId="0" applyNumberFormat="1" applyFont="1" applyFill="1" applyBorder="1" applyAlignment="1">
      <alignment horizontal="center"/>
    </xf>
    <xf numFmtId="164" fontId="14" fillId="3" borderId="27" xfId="0" applyNumberFormat="1" applyFont="1" applyFill="1" applyBorder="1" applyAlignment="1">
      <alignment horizontal="center"/>
    </xf>
    <xf numFmtId="164" fontId="12" fillId="3" borderId="28" xfId="0" applyNumberFormat="1" applyFont="1" applyFill="1" applyBorder="1" applyAlignment="1">
      <alignment horizontal="center"/>
    </xf>
    <xf numFmtId="164" fontId="12" fillId="3" borderId="27" xfId="0" applyNumberFormat="1" applyFont="1" applyFill="1" applyBorder="1" applyAlignment="1">
      <alignment/>
    </xf>
    <xf numFmtId="164" fontId="12" fillId="3" borderId="28" xfId="0" applyNumberFormat="1" applyFont="1" applyFill="1" applyBorder="1" applyAlignment="1">
      <alignment/>
    </xf>
    <xf numFmtId="164" fontId="12" fillId="3" borderId="21" xfId="0" applyNumberFormat="1" applyFont="1" applyFill="1" applyBorder="1" applyAlignment="1">
      <alignment/>
    </xf>
    <xf numFmtId="164" fontId="12" fillId="3" borderId="29" xfId="0" applyNumberFormat="1" applyFont="1" applyFill="1" applyBorder="1" applyAlignment="1">
      <alignment/>
    </xf>
    <xf numFmtId="164" fontId="22" fillId="2" borderId="23" xfId="0" applyNumberFormat="1" applyFont="1" applyFill="1" applyBorder="1" applyAlignment="1">
      <alignment horizontal="center"/>
    </xf>
    <xf numFmtId="164" fontId="23" fillId="2" borderId="23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center"/>
    </xf>
    <xf numFmtId="164" fontId="24" fillId="2" borderId="0" xfId="0" applyNumberFormat="1" applyFont="1" applyFill="1" applyBorder="1" applyAlignment="1">
      <alignment/>
    </xf>
    <xf numFmtId="164" fontId="25" fillId="2" borderId="0" xfId="0" applyNumberFormat="1" applyFont="1" applyFill="1" applyBorder="1" applyAlignment="1">
      <alignment/>
    </xf>
    <xf numFmtId="164" fontId="26" fillId="2" borderId="0" xfId="0" applyNumberFormat="1" applyFont="1" applyFill="1" applyBorder="1" applyAlignment="1">
      <alignment/>
    </xf>
    <xf numFmtId="164" fontId="27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3" fillId="2" borderId="26" xfId="0" applyNumberFormat="1" applyFont="1" applyFill="1" applyBorder="1" applyAlignment="1">
      <alignment/>
    </xf>
    <xf numFmtId="164" fontId="11" fillId="3" borderId="23" xfId="0" applyNumberFormat="1" applyFont="1" applyFill="1" applyBorder="1" applyAlignment="1">
      <alignment horizontal="center"/>
    </xf>
    <xf numFmtId="165" fontId="12" fillId="3" borderId="23" xfId="0" applyNumberFormat="1" applyFont="1" applyFill="1" applyBorder="1" applyAlignment="1">
      <alignment horizontal="center"/>
    </xf>
    <xf numFmtId="164" fontId="12" fillId="3" borderId="23" xfId="0" applyNumberFormat="1" applyFont="1" applyFill="1" applyBorder="1" applyAlignment="1">
      <alignment horizontal="center"/>
    </xf>
    <xf numFmtId="164" fontId="18" fillId="3" borderId="9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4" fontId="11" fillId="3" borderId="30" xfId="0" applyNumberFormat="1" applyFont="1" applyFill="1" applyBorder="1" applyAlignment="1">
      <alignment horizontal="center"/>
    </xf>
    <xf numFmtId="165" fontId="12" fillId="3" borderId="30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164" fontId="15" fillId="4" borderId="11" xfId="0" applyNumberFormat="1" applyFont="1" applyFill="1" applyBorder="1" applyAlignment="1">
      <alignment horizontal="center"/>
    </xf>
    <xf numFmtId="164" fontId="15" fillId="4" borderId="12" xfId="0" applyNumberFormat="1" applyFont="1" applyFill="1" applyBorder="1" applyAlignment="1">
      <alignment/>
    </xf>
    <xf numFmtId="164" fontId="15" fillId="2" borderId="19" xfId="0" applyNumberFormat="1" applyFont="1" applyFill="1" applyBorder="1" applyAlignment="1">
      <alignment/>
    </xf>
    <xf numFmtId="164" fontId="17" fillId="2" borderId="9" xfId="0" applyFont="1" applyFill="1" applyBorder="1" applyAlignment="1" applyProtection="1">
      <alignment/>
      <protection locked="0"/>
    </xf>
    <xf numFmtId="164" fontId="17" fillId="2" borderId="8" xfId="0" applyFont="1" applyFill="1" applyBorder="1" applyAlignment="1" applyProtection="1">
      <alignment/>
      <protection locked="0"/>
    </xf>
    <xf numFmtId="164" fontId="17" fillId="2" borderId="7" xfId="0" applyFont="1" applyFill="1" applyBorder="1" applyAlignment="1" applyProtection="1">
      <alignment/>
      <protection locked="0"/>
    </xf>
    <xf numFmtId="164" fontId="17" fillId="2" borderId="0" xfId="0" applyFont="1" applyFill="1" applyBorder="1" applyAlignment="1" applyProtection="1">
      <alignment/>
      <protection locked="0"/>
    </xf>
    <xf numFmtId="164" fontId="17" fillId="2" borderId="10" xfId="0" applyFont="1" applyFill="1" applyBorder="1" applyAlignment="1" applyProtection="1">
      <alignment/>
      <protection locked="0"/>
    </xf>
    <xf numFmtId="164" fontId="13" fillId="2" borderId="7" xfId="0" applyNumberFormat="1" applyFont="1" applyFill="1" applyBorder="1" applyAlignment="1">
      <alignment horizontal="center"/>
    </xf>
    <xf numFmtId="164" fontId="16" fillId="2" borderId="10" xfId="0" applyNumberFormat="1" applyFont="1" applyFill="1" applyBorder="1" applyAlignment="1">
      <alignment/>
    </xf>
    <xf numFmtId="164" fontId="17" fillId="2" borderId="0" xfId="0" applyNumberFormat="1" applyFont="1" applyFill="1" applyBorder="1" applyAlignment="1">
      <alignment/>
    </xf>
    <xf numFmtId="164" fontId="17" fillId="2" borderId="10" xfId="0" applyNumberFormat="1" applyFont="1" applyFill="1" applyBorder="1" applyAlignment="1">
      <alignment/>
    </xf>
    <xf numFmtId="164" fontId="17" fillId="2" borderId="31" xfId="0" applyNumberFormat="1" applyFont="1" applyFill="1" applyBorder="1" applyAlignment="1">
      <alignment horizontal="center"/>
    </xf>
    <xf numFmtId="168" fontId="20" fillId="2" borderId="8" xfId="0" applyNumberFormat="1" applyFont="1" applyFill="1" applyBorder="1" applyAlignment="1">
      <alignment/>
    </xf>
    <xf numFmtId="164" fontId="15" fillId="2" borderId="0" xfId="0" applyNumberFormat="1" applyFont="1" applyFill="1" applyBorder="1" applyAlignment="1">
      <alignment/>
    </xf>
    <xf numFmtId="169" fontId="17" fillId="2" borderId="8" xfId="0" applyNumberFormat="1" applyFont="1" applyFill="1" applyBorder="1" applyAlignment="1">
      <alignment/>
    </xf>
    <xf numFmtId="169" fontId="17" fillId="2" borderId="7" xfId="0" applyNumberFormat="1" applyFont="1" applyFill="1" applyBorder="1" applyAlignment="1">
      <alignment/>
    </xf>
    <xf numFmtId="164" fontId="28" fillId="2" borderId="7" xfId="0" applyNumberFormat="1" applyFont="1" applyFill="1" applyBorder="1" applyAlignment="1">
      <alignment/>
    </xf>
    <xf numFmtId="164" fontId="28" fillId="2" borderId="19" xfId="0" applyNumberFormat="1" applyFont="1" applyFill="1" applyBorder="1" applyAlignment="1">
      <alignment/>
    </xf>
    <xf numFmtId="169" fontId="17" fillId="2" borderId="9" xfId="0" applyNumberFormat="1" applyFont="1" applyFill="1" applyBorder="1" applyAlignment="1">
      <alignment/>
    </xf>
    <xf numFmtId="169" fontId="17" fillId="2" borderId="0" xfId="0" applyNumberFormat="1" applyFont="1" applyFill="1" applyBorder="1" applyAlignment="1">
      <alignment/>
    </xf>
    <xf numFmtId="169" fontId="17" fillId="2" borderId="10" xfId="0" applyNumberFormat="1" applyFont="1" applyFill="1" applyBorder="1" applyAlignment="1">
      <alignment/>
    </xf>
    <xf numFmtId="164" fontId="20" fillId="2" borderId="0" xfId="0" applyNumberFormat="1" applyFont="1" applyFill="1" applyBorder="1" applyAlignment="1">
      <alignment/>
    </xf>
    <xf numFmtId="164" fontId="11" fillId="3" borderId="32" xfId="0" applyNumberFormat="1" applyFont="1" applyFill="1" applyBorder="1" applyAlignment="1">
      <alignment horizontal="center"/>
    </xf>
    <xf numFmtId="164" fontId="11" fillId="3" borderId="33" xfId="0" applyNumberFormat="1" applyFont="1" applyFill="1" applyBorder="1" applyAlignment="1">
      <alignment horizontal="center"/>
    </xf>
    <xf numFmtId="164" fontId="11" fillId="3" borderId="34" xfId="0" applyNumberFormat="1" applyFont="1" applyFill="1" applyBorder="1" applyAlignment="1">
      <alignment horizontal="center"/>
    </xf>
    <xf numFmtId="164" fontId="11" fillId="3" borderId="33" xfId="0" applyNumberFormat="1" applyFont="1" applyFill="1" applyBorder="1" applyAlignment="1">
      <alignment/>
    </xf>
    <xf numFmtId="164" fontId="11" fillId="3" borderId="34" xfId="0" applyNumberFormat="1" applyFont="1" applyFill="1" applyBorder="1" applyAlignment="1">
      <alignment/>
    </xf>
    <xf numFmtId="164" fontId="11" fillId="3" borderId="35" xfId="0" applyNumberFormat="1" applyFont="1" applyFill="1" applyBorder="1" applyAlignment="1">
      <alignment/>
    </xf>
    <xf numFmtId="164" fontId="11" fillId="3" borderId="20" xfId="0" applyNumberFormat="1" applyFont="1" applyFill="1" applyBorder="1" applyAlignment="1">
      <alignment/>
    </xf>
    <xf numFmtId="164" fontId="11" fillId="3" borderId="36" xfId="0" applyNumberFormat="1" applyFont="1" applyFill="1" applyBorder="1" applyAlignment="1">
      <alignment/>
    </xf>
    <xf numFmtId="164" fontId="11" fillId="3" borderId="25" xfId="0" applyNumberFormat="1" applyFont="1" applyFill="1" applyBorder="1" applyAlignment="1">
      <alignment horizontal="center"/>
    </xf>
    <xf numFmtId="164" fontId="11" fillId="3" borderId="26" xfId="0" applyNumberFormat="1" applyFont="1" applyFill="1" applyBorder="1" applyAlignment="1">
      <alignment horizontal="center"/>
    </xf>
    <xf numFmtId="164" fontId="11" fillId="3" borderId="27" xfId="0" applyNumberFormat="1" applyFont="1" applyFill="1" applyBorder="1" applyAlignment="1">
      <alignment horizontal="center"/>
    </xf>
    <xf numFmtId="164" fontId="12" fillId="3" borderId="26" xfId="0" applyNumberFormat="1" applyFont="1" applyFill="1" applyBorder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130" zoomScaleNormal="130" workbookViewId="0" topLeftCell="A1">
      <selection activeCell="M4" sqref="M4:M5"/>
    </sheetView>
  </sheetViews>
  <sheetFormatPr defaultColWidth="12.796875" defaultRowHeight="15"/>
  <cols>
    <col min="1" max="1" width="5.19921875" style="1" customWidth="1"/>
    <col min="2" max="2" width="6.59765625" style="1" customWidth="1"/>
    <col min="3" max="3" width="6.8984375" style="1" customWidth="1"/>
    <col min="4" max="4" width="47.8984375" style="1" customWidth="1"/>
    <col min="5" max="7" width="0" style="1" hidden="1" customWidth="1"/>
    <col min="8" max="8" width="10" style="1" customWidth="1"/>
    <col min="9" max="9" width="0" style="1" hidden="1" customWidth="1"/>
    <col min="10" max="10" width="9.09765625" style="1" customWidth="1"/>
    <col min="11" max="11" width="8.796875" style="1" customWidth="1"/>
    <col min="12" max="12" width="0" style="1" hidden="1" customWidth="1"/>
    <col min="13" max="13" width="12" style="1" customWidth="1"/>
    <col min="14" max="16384" width="12.59765625" style="1" customWidth="1"/>
  </cols>
  <sheetData>
    <row r="1" spans="1:12" ht="15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2"/>
    </row>
    <row r="2" spans="1:12" ht="1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2"/>
    </row>
    <row r="3" spans="1:12" ht="1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2"/>
    </row>
    <row r="4" spans="1:12" ht="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1" ht="15">
      <c r="A5" s="2" t="s">
        <v>2</v>
      </c>
      <c r="B5" s="4"/>
      <c r="C5" s="4"/>
      <c r="D5" s="5"/>
      <c r="E5" s="4"/>
      <c r="F5" s="6"/>
      <c r="G5" s="6"/>
      <c r="H5" s="6"/>
      <c r="I5" s="7"/>
      <c r="J5" s="7"/>
      <c r="K5" s="7"/>
    </row>
    <row r="6" spans="1:11" ht="14.25" customHeight="1">
      <c r="A6" s="2"/>
      <c r="B6" s="4"/>
      <c r="C6" s="4"/>
      <c r="D6" s="4"/>
      <c r="E6" s="4"/>
      <c r="F6" s="8"/>
      <c r="G6" s="8"/>
      <c r="H6" s="8"/>
      <c r="I6" s="9"/>
      <c r="J6" s="9"/>
      <c r="K6" s="9"/>
    </row>
    <row r="7" spans="1:4" ht="21.75" customHeight="1">
      <c r="A7" s="10"/>
      <c r="B7" s="10"/>
      <c r="C7" s="10"/>
      <c r="D7" s="11" t="s">
        <v>3</v>
      </c>
    </row>
    <row r="8" spans="1:11" ht="15">
      <c r="A8" s="12" t="s">
        <v>4</v>
      </c>
      <c r="B8" s="13"/>
      <c r="C8" s="13"/>
      <c r="D8" s="14"/>
      <c r="E8" s="15"/>
      <c r="F8" s="16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8" t="s">
        <v>10</v>
      </c>
    </row>
    <row r="9" spans="1:11" ht="15">
      <c r="A9" s="19"/>
      <c r="B9" s="20" t="s">
        <v>11</v>
      </c>
      <c r="C9" s="21"/>
      <c r="D9" s="22" t="s">
        <v>12</v>
      </c>
      <c r="E9" s="23"/>
      <c r="F9" s="22" t="s">
        <v>13</v>
      </c>
      <c r="G9" s="24" t="s">
        <v>14</v>
      </c>
      <c r="H9" s="24" t="s">
        <v>15</v>
      </c>
      <c r="I9" s="24" t="s">
        <v>16</v>
      </c>
      <c r="J9" s="24" t="s">
        <v>17</v>
      </c>
      <c r="K9" s="25" t="s">
        <v>18</v>
      </c>
    </row>
    <row r="10" spans="1:11" ht="15">
      <c r="A10" s="26"/>
      <c r="B10" s="27"/>
      <c r="C10" s="28" t="s">
        <v>19</v>
      </c>
      <c r="D10" s="29"/>
      <c r="E10" s="30"/>
      <c r="F10" s="31">
        <v>38638</v>
      </c>
      <c r="G10" s="32"/>
      <c r="H10" s="33" t="s">
        <v>20</v>
      </c>
      <c r="I10" s="20"/>
      <c r="J10" s="20"/>
      <c r="K10" s="34" t="s">
        <v>21</v>
      </c>
    </row>
    <row r="11" spans="1:11" ht="15">
      <c r="A11" s="35" t="s">
        <v>22</v>
      </c>
      <c r="B11" s="36" t="s">
        <v>23</v>
      </c>
      <c r="C11" s="36"/>
      <c r="D11" s="36"/>
      <c r="E11" s="36"/>
      <c r="F11" s="37">
        <f>F12</f>
        <v>243300</v>
      </c>
      <c r="G11" s="38">
        <f>G12</f>
        <v>0</v>
      </c>
      <c r="H11" s="38">
        <f>H12</f>
        <v>247100</v>
      </c>
      <c r="I11" s="38">
        <f>I12</f>
        <v>1.0156185778873819</v>
      </c>
      <c r="J11" s="38">
        <f>J12</f>
        <v>0</v>
      </c>
      <c r="K11" s="39">
        <f>K12</f>
        <v>247100</v>
      </c>
    </row>
    <row r="12" spans="1:11" ht="15">
      <c r="A12" s="40"/>
      <c r="B12" s="41" t="s">
        <v>24</v>
      </c>
      <c r="C12" s="42"/>
      <c r="D12" s="43" t="s">
        <v>25</v>
      </c>
      <c r="E12" s="44"/>
      <c r="F12" s="43">
        <f>F14</f>
        <v>243300</v>
      </c>
      <c r="G12" s="45">
        <v>0</v>
      </c>
      <c r="H12" s="45">
        <f>H14</f>
        <v>247100</v>
      </c>
      <c r="I12" s="45">
        <f>I14</f>
        <v>1.0156185778873819</v>
      </c>
      <c r="J12" s="45">
        <f>J14</f>
        <v>0</v>
      </c>
      <c r="K12" s="46">
        <f>K14</f>
        <v>247100</v>
      </c>
    </row>
    <row r="13" spans="1:11" ht="15">
      <c r="A13" s="47"/>
      <c r="B13" s="48"/>
      <c r="C13" s="49" t="s">
        <v>26</v>
      </c>
      <c r="D13" s="50" t="s">
        <v>27</v>
      </c>
      <c r="E13" s="44"/>
      <c r="F13" s="43"/>
      <c r="G13" s="45"/>
      <c r="H13" s="45"/>
      <c r="I13" s="51"/>
      <c r="J13" s="52"/>
      <c r="K13" s="53"/>
    </row>
    <row r="14" spans="1:11" ht="15">
      <c r="A14" s="47"/>
      <c r="B14" s="48"/>
      <c r="C14" s="48"/>
      <c r="D14" s="54" t="s">
        <v>28</v>
      </c>
      <c r="E14" s="55"/>
      <c r="F14" s="50">
        <v>243300</v>
      </c>
      <c r="G14" s="56">
        <v>0</v>
      </c>
      <c r="H14" s="56">
        <v>247100</v>
      </c>
      <c r="I14" s="57">
        <f>H14/F14</f>
        <v>1.0156185778873819</v>
      </c>
      <c r="J14" s="58">
        <v>0</v>
      </c>
      <c r="K14" s="59">
        <f>H14+J14</f>
        <v>247100</v>
      </c>
    </row>
    <row r="15" spans="1:11" ht="15">
      <c r="A15" s="35" t="s">
        <v>29</v>
      </c>
      <c r="B15" s="36" t="s">
        <v>30</v>
      </c>
      <c r="C15" s="36"/>
      <c r="D15" s="36"/>
      <c r="E15" s="36"/>
      <c r="F15" s="37" t="e">
        <f>F16+#REF!+#REF!</f>
        <v>#REF!</v>
      </c>
      <c r="G15" s="38" t="e">
        <f>G16+#REF!+#REF!</f>
        <v>#REF!</v>
      </c>
      <c r="H15" s="38">
        <f>H16</f>
        <v>7000</v>
      </c>
      <c r="I15" s="38">
        <f>I16</f>
        <v>1.0144927536231885</v>
      </c>
      <c r="J15" s="38">
        <f>J16</f>
        <v>0</v>
      </c>
      <c r="K15" s="39">
        <f>K16</f>
        <v>7000</v>
      </c>
    </row>
    <row r="16" spans="1:14" ht="15">
      <c r="A16" s="40"/>
      <c r="B16" s="41" t="s">
        <v>31</v>
      </c>
      <c r="C16" s="42"/>
      <c r="D16" s="43" t="s">
        <v>30</v>
      </c>
      <c r="E16" s="44"/>
      <c r="F16" s="43">
        <f>F18</f>
        <v>6900</v>
      </c>
      <c r="G16" s="45">
        <v>0</v>
      </c>
      <c r="H16" s="45">
        <f>H18</f>
        <v>7000</v>
      </c>
      <c r="I16" s="45">
        <f>I18</f>
        <v>1.0144927536231885</v>
      </c>
      <c r="J16" s="45">
        <f>J18</f>
        <v>0</v>
      </c>
      <c r="K16" s="46">
        <f>K18</f>
        <v>7000</v>
      </c>
      <c r="N16" s="60"/>
    </row>
    <row r="17" spans="1:11" ht="15">
      <c r="A17" s="47"/>
      <c r="B17" s="48"/>
      <c r="C17" s="49" t="s">
        <v>26</v>
      </c>
      <c r="D17" s="50" t="s">
        <v>27</v>
      </c>
      <c r="E17" s="44"/>
      <c r="F17" s="43"/>
      <c r="G17" s="45"/>
      <c r="H17" s="45"/>
      <c r="I17" s="51"/>
      <c r="J17" s="52"/>
      <c r="K17" s="53"/>
    </row>
    <row r="18" spans="1:11" ht="15">
      <c r="A18" s="47"/>
      <c r="B18" s="48"/>
      <c r="C18" s="48"/>
      <c r="D18" s="54" t="s">
        <v>32</v>
      </c>
      <c r="E18" s="55"/>
      <c r="F18" s="50">
        <v>6900</v>
      </c>
      <c r="G18" s="56">
        <v>0</v>
      </c>
      <c r="H18" s="56">
        <v>7000</v>
      </c>
      <c r="I18" s="51">
        <f>H18/F18</f>
        <v>1.0144927536231885</v>
      </c>
      <c r="J18" s="58">
        <v>0</v>
      </c>
      <c r="K18" s="59">
        <f>H18+J18</f>
        <v>7000</v>
      </c>
    </row>
    <row r="19" spans="1:11" ht="15">
      <c r="A19" s="35" t="s">
        <v>33</v>
      </c>
      <c r="B19" s="36" t="s">
        <v>34</v>
      </c>
      <c r="C19" s="36"/>
      <c r="D19" s="36"/>
      <c r="E19" s="36"/>
      <c r="F19" s="37">
        <f>F20</f>
        <v>2900</v>
      </c>
      <c r="G19" s="38">
        <v>0</v>
      </c>
      <c r="H19" s="38">
        <f>H20</f>
        <v>400</v>
      </c>
      <c r="I19" s="38">
        <f>I20</f>
        <v>0.13793103448275862</v>
      </c>
      <c r="J19" s="38">
        <f>J20</f>
        <v>0</v>
      </c>
      <c r="K19" s="39">
        <f>K20</f>
        <v>400</v>
      </c>
    </row>
    <row r="20" spans="1:11" ht="15">
      <c r="A20" s="40"/>
      <c r="B20" s="41" t="s">
        <v>35</v>
      </c>
      <c r="C20" s="42"/>
      <c r="D20" s="43" t="s">
        <v>36</v>
      </c>
      <c r="E20" s="44"/>
      <c r="F20" s="43">
        <f>F22</f>
        <v>2900</v>
      </c>
      <c r="G20" s="45">
        <v>0</v>
      </c>
      <c r="H20" s="45">
        <f>H22</f>
        <v>400</v>
      </c>
      <c r="I20" s="45">
        <f>I22</f>
        <v>0.13793103448275862</v>
      </c>
      <c r="J20" s="45">
        <f>J22</f>
        <v>0</v>
      </c>
      <c r="K20" s="46">
        <f>K22</f>
        <v>400</v>
      </c>
    </row>
    <row r="21" spans="1:11" ht="15">
      <c r="A21" s="47"/>
      <c r="B21" s="48"/>
      <c r="C21" s="49" t="s">
        <v>26</v>
      </c>
      <c r="D21" s="50" t="s">
        <v>27</v>
      </c>
      <c r="E21" s="44"/>
      <c r="F21" s="43"/>
      <c r="G21" s="45"/>
      <c r="H21" s="45"/>
      <c r="I21" s="51"/>
      <c r="J21" s="52"/>
      <c r="K21" s="53"/>
    </row>
    <row r="22" spans="1:11" ht="15">
      <c r="A22" s="47"/>
      <c r="B22" s="48"/>
      <c r="C22" s="48"/>
      <c r="D22" s="54" t="s">
        <v>37</v>
      </c>
      <c r="E22" s="55"/>
      <c r="F22" s="50">
        <v>2900</v>
      </c>
      <c r="G22" s="56">
        <v>0</v>
      </c>
      <c r="H22" s="56">
        <v>400</v>
      </c>
      <c r="I22" s="57">
        <f>H22/F22</f>
        <v>0.13793103448275862</v>
      </c>
      <c r="J22" s="58">
        <v>0</v>
      </c>
      <c r="K22" s="59">
        <f>H22+J22</f>
        <v>400</v>
      </c>
    </row>
    <row r="23" spans="1:11" ht="15">
      <c r="A23" s="35" t="s">
        <v>38</v>
      </c>
      <c r="B23" s="36" t="s">
        <v>39</v>
      </c>
      <c r="C23" s="36"/>
      <c r="D23" s="36"/>
      <c r="E23" s="36"/>
      <c r="F23" s="37" t="e">
        <f>#REF!+F29+F32+F35</f>
        <v>#REF!</v>
      </c>
      <c r="G23" s="38" t="e">
        <f>#REF!+G29+G32+G35</f>
        <v>#REF!</v>
      </c>
      <c r="H23" s="38">
        <f>H25+H29+H32+H35</f>
        <v>8361800</v>
      </c>
      <c r="I23" s="38">
        <f>I25+I29+I32+I35</f>
        <v>4.4917912375972815</v>
      </c>
      <c r="J23" s="38">
        <f>J25+J29+J32+J35</f>
        <v>0</v>
      </c>
      <c r="K23" s="39">
        <f>K25+K29+K32+K35</f>
        <v>8361800</v>
      </c>
    </row>
    <row r="24" spans="1:11" ht="15">
      <c r="A24" s="40"/>
      <c r="B24" s="41" t="s">
        <v>40</v>
      </c>
      <c r="C24" s="42"/>
      <c r="D24" s="43" t="s">
        <v>41</v>
      </c>
      <c r="E24" s="61"/>
      <c r="F24" s="50"/>
      <c r="G24" s="56"/>
      <c r="H24" s="56"/>
      <c r="I24" s="62"/>
      <c r="J24" s="52"/>
      <c r="K24" s="53"/>
    </row>
    <row r="25" spans="1:11" ht="15">
      <c r="A25" s="40"/>
      <c r="B25" s="42"/>
      <c r="C25" s="42"/>
      <c r="D25" s="43" t="s">
        <v>42</v>
      </c>
      <c r="E25" s="61"/>
      <c r="F25" s="50"/>
      <c r="G25" s="56"/>
      <c r="H25" s="63">
        <f>H27</f>
        <v>7936100</v>
      </c>
      <c r="I25" s="63">
        <f>I27</f>
        <v>1.1827272727272726</v>
      </c>
      <c r="J25" s="63">
        <f>J27</f>
        <v>0</v>
      </c>
      <c r="K25" s="64">
        <f>K27</f>
        <v>7936100</v>
      </c>
    </row>
    <row r="26" spans="1:11" ht="15">
      <c r="A26" s="65"/>
      <c r="B26" s="66"/>
      <c r="C26" s="67" t="s">
        <v>26</v>
      </c>
      <c r="D26" s="50" t="s">
        <v>27</v>
      </c>
      <c r="E26" s="61"/>
      <c r="F26" s="43"/>
      <c r="G26" s="45"/>
      <c r="H26" s="45"/>
      <c r="I26" s="51"/>
      <c r="J26" s="52"/>
      <c r="K26" s="53"/>
    </row>
    <row r="27" spans="1:11" ht="15">
      <c r="A27" s="65"/>
      <c r="B27" s="66"/>
      <c r="C27" s="67"/>
      <c r="D27" s="54" t="s">
        <v>37</v>
      </c>
      <c r="E27" s="61"/>
      <c r="F27" s="68">
        <v>6710000</v>
      </c>
      <c r="G27" s="58">
        <v>0</v>
      </c>
      <c r="H27" s="58">
        <v>7936100</v>
      </c>
      <c r="I27" s="69">
        <f>H27/F27</f>
        <v>1.1827272727272726</v>
      </c>
      <c r="J27" s="58">
        <v>0</v>
      </c>
      <c r="K27" s="59">
        <f>H27+J27</f>
        <v>7936100</v>
      </c>
    </row>
    <row r="28" spans="1:11" ht="15">
      <c r="A28" s="40"/>
      <c r="B28" s="41" t="s">
        <v>43</v>
      </c>
      <c r="C28" s="42"/>
      <c r="D28" s="43" t="s">
        <v>44</v>
      </c>
      <c r="E28" s="70"/>
      <c r="F28" s="71"/>
      <c r="G28" s="52"/>
      <c r="H28" s="52"/>
      <c r="I28" s="51"/>
      <c r="J28" s="52"/>
      <c r="K28" s="53"/>
    </row>
    <row r="29" spans="1:11" ht="15">
      <c r="A29" s="40"/>
      <c r="B29" s="42"/>
      <c r="C29" s="42"/>
      <c r="D29" s="43" t="s">
        <v>45</v>
      </c>
      <c r="E29" s="44"/>
      <c r="F29" s="43">
        <f>F31</f>
        <v>75118</v>
      </c>
      <c r="G29" s="45">
        <v>0</v>
      </c>
      <c r="H29" s="45">
        <f>H31</f>
        <v>85000</v>
      </c>
      <c r="I29" s="45">
        <f>I31</f>
        <v>1.1315530232434303</v>
      </c>
      <c r="J29" s="45">
        <f>J31</f>
        <v>0</v>
      </c>
      <c r="K29" s="46">
        <f>K31</f>
        <v>85000</v>
      </c>
    </row>
    <row r="30" spans="1:11" ht="15">
      <c r="A30" s="47"/>
      <c r="B30" s="48"/>
      <c r="C30" s="49" t="s">
        <v>26</v>
      </c>
      <c r="D30" s="50" t="s">
        <v>27</v>
      </c>
      <c r="E30" s="44"/>
      <c r="F30" s="43"/>
      <c r="G30" s="45"/>
      <c r="H30" s="45"/>
      <c r="I30" s="51"/>
      <c r="J30" s="52"/>
      <c r="K30" s="53"/>
    </row>
    <row r="31" spans="1:11" ht="15">
      <c r="A31" s="47"/>
      <c r="B31" s="48"/>
      <c r="C31" s="48"/>
      <c r="D31" s="54" t="s">
        <v>37</v>
      </c>
      <c r="E31" s="55"/>
      <c r="F31" s="50">
        <v>75118</v>
      </c>
      <c r="G31" s="56">
        <v>0</v>
      </c>
      <c r="H31" s="56">
        <v>85000</v>
      </c>
      <c r="I31" s="69">
        <f>H31/F31</f>
        <v>1.1315530232434303</v>
      </c>
      <c r="J31" s="58">
        <v>0</v>
      </c>
      <c r="K31" s="59">
        <f>H31+J31</f>
        <v>85000</v>
      </c>
    </row>
    <row r="32" spans="1:11" ht="15">
      <c r="A32" s="40"/>
      <c r="B32" s="41" t="s">
        <v>46</v>
      </c>
      <c r="C32" s="42"/>
      <c r="D32" s="43" t="s">
        <v>47</v>
      </c>
      <c r="E32" s="44"/>
      <c r="F32" s="43">
        <f>F34</f>
        <v>179000</v>
      </c>
      <c r="G32" s="45">
        <v>0</v>
      </c>
      <c r="H32" s="45">
        <f>H34</f>
        <v>195000</v>
      </c>
      <c r="I32" s="45">
        <f>I34</f>
        <v>1.089385474860335</v>
      </c>
      <c r="J32" s="45">
        <f>J34</f>
        <v>0</v>
      </c>
      <c r="K32" s="46">
        <f>K34</f>
        <v>195000</v>
      </c>
    </row>
    <row r="33" spans="1:11" ht="15">
      <c r="A33" s="47"/>
      <c r="B33" s="48"/>
      <c r="C33" s="49" t="s">
        <v>26</v>
      </c>
      <c r="D33" s="50" t="s">
        <v>27</v>
      </c>
      <c r="E33" s="44"/>
      <c r="F33" s="43"/>
      <c r="G33" s="45"/>
      <c r="H33" s="45"/>
      <c r="I33" s="51"/>
      <c r="J33" s="52"/>
      <c r="K33" s="53"/>
    </row>
    <row r="34" spans="1:11" ht="15">
      <c r="A34" s="47"/>
      <c r="B34" s="48"/>
      <c r="C34" s="48"/>
      <c r="D34" s="54" t="s">
        <v>32</v>
      </c>
      <c r="E34" s="55"/>
      <c r="F34" s="50">
        <v>179000</v>
      </c>
      <c r="G34" s="56">
        <v>0</v>
      </c>
      <c r="H34" s="56">
        <v>195000</v>
      </c>
      <c r="I34" s="69">
        <f>H34/F34</f>
        <v>1.089385474860335</v>
      </c>
      <c r="J34" s="58">
        <v>0</v>
      </c>
      <c r="K34" s="59">
        <f>H34+J34</f>
        <v>195000</v>
      </c>
    </row>
    <row r="35" spans="1:11" ht="15">
      <c r="A35" s="40"/>
      <c r="B35" s="41" t="s">
        <v>48</v>
      </c>
      <c r="C35" s="42"/>
      <c r="D35" s="43" t="s">
        <v>49</v>
      </c>
      <c r="E35" s="44"/>
      <c r="F35" s="43">
        <f>F37</f>
        <v>133900</v>
      </c>
      <c r="G35" s="45">
        <v>0</v>
      </c>
      <c r="H35" s="45">
        <f>H37</f>
        <v>145700</v>
      </c>
      <c r="I35" s="45">
        <f>I37</f>
        <v>1.0881254667662434</v>
      </c>
      <c r="J35" s="45">
        <f>J37</f>
        <v>0</v>
      </c>
      <c r="K35" s="46">
        <f>K37</f>
        <v>145700</v>
      </c>
    </row>
    <row r="36" spans="1:11" ht="15">
      <c r="A36" s="47"/>
      <c r="B36" s="48"/>
      <c r="C36" s="49" t="s">
        <v>26</v>
      </c>
      <c r="D36" s="50" t="s">
        <v>27</v>
      </c>
      <c r="E36" s="44"/>
      <c r="F36" s="43"/>
      <c r="G36" s="45"/>
      <c r="H36" s="45"/>
      <c r="I36" s="51"/>
      <c r="J36" s="52"/>
      <c r="K36" s="53"/>
    </row>
    <row r="37" spans="1:11" ht="15">
      <c r="A37" s="47"/>
      <c r="B37" s="48"/>
      <c r="C37" s="48"/>
      <c r="D37" s="54" t="s">
        <v>37</v>
      </c>
      <c r="E37" s="55"/>
      <c r="F37" s="50">
        <v>133900</v>
      </c>
      <c r="G37" s="56">
        <v>0</v>
      </c>
      <c r="H37" s="72">
        <v>145700</v>
      </c>
      <c r="I37" s="73">
        <f>H37/F37</f>
        <v>1.0881254667662434</v>
      </c>
      <c r="J37" s="74">
        <v>0</v>
      </c>
      <c r="K37" s="59">
        <f>H37+J37</f>
        <v>145700</v>
      </c>
    </row>
    <row r="38" spans="1:11" ht="15">
      <c r="A38" s="75"/>
      <c r="B38" s="76"/>
      <c r="C38" s="77"/>
      <c r="D38" s="78"/>
      <c r="E38" s="79"/>
      <c r="F38" s="78"/>
      <c r="G38" s="80"/>
      <c r="H38" s="80"/>
      <c r="I38" s="81"/>
      <c r="J38" s="82"/>
      <c r="K38" s="83"/>
    </row>
    <row r="39" spans="1:11" ht="15">
      <c r="A39" s="84"/>
      <c r="B39" s="85"/>
      <c r="C39" s="86"/>
      <c r="D39" s="87" t="s">
        <v>50</v>
      </c>
      <c r="E39" s="88"/>
      <c r="F39" s="89" t="e">
        <f>F11+F15+F19+F23</f>
        <v>#REF!</v>
      </c>
      <c r="G39" s="89" t="e">
        <f>G11+G15+G19+G23</f>
        <v>#REF!</v>
      </c>
      <c r="H39" s="90">
        <f>H11+H15+H19+H23</f>
        <v>8616300</v>
      </c>
      <c r="I39" s="90">
        <f>I11+I15+I19+I23</f>
        <v>6.65983360359061</v>
      </c>
      <c r="J39" s="90">
        <f>J11+J15+J19+J23</f>
        <v>0</v>
      </c>
      <c r="K39" s="91">
        <f>K11+K15+K19+K23</f>
        <v>8616300</v>
      </c>
    </row>
    <row r="40" spans="1:11" ht="15">
      <c r="A40" s="92"/>
      <c r="B40" s="92"/>
      <c r="C40" s="92"/>
      <c r="D40" s="93"/>
      <c r="E40" s="93"/>
      <c r="F40" s="93"/>
      <c r="G40" s="93"/>
      <c r="H40" s="93"/>
      <c r="I40" s="93"/>
      <c r="J40" s="93"/>
      <c r="K40" s="93"/>
    </row>
    <row r="41" spans="1:11" ht="15">
      <c r="A41" s="94"/>
      <c r="B41" s="94"/>
      <c r="C41" s="94"/>
      <c r="D41" s="95"/>
      <c r="E41" s="95"/>
      <c r="F41" s="95"/>
      <c r="G41" s="95"/>
      <c r="H41" s="95"/>
      <c r="I41" s="95"/>
      <c r="J41" s="95"/>
      <c r="K41" s="95"/>
    </row>
    <row r="42" spans="1:11" ht="15">
      <c r="A42" s="94"/>
      <c r="B42" s="94"/>
      <c r="C42" s="94"/>
      <c r="D42" s="95"/>
      <c r="E42" s="95"/>
      <c r="F42" s="95"/>
      <c r="G42" s="95"/>
      <c r="H42" s="95"/>
      <c r="I42" s="95"/>
      <c r="J42" s="95"/>
      <c r="K42" s="95"/>
    </row>
    <row r="43" spans="1:11" ht="15">
      <c r="A43" s="94"/>
      <c r="B43" s="94"/>
      <c r="C43" s="94"/>
      <c r="D43" s="95"/>
      <c r="E43" s="95"/>
      <c r="F43" s="95"/>
      <c r="G43" s="95"/>
      <c r="H43" s="95"/>
      <c r="I43" s="95"/>
      <c r="J43" s="95"/>
      <c r="K43" s="95"/>
    </row>
    <row r="44" spans="1:11" ht="15">
      <c r="A44" s="96"/>
      <c r="B44" s="96"/>
      <c r="C44" s="96"/>
      <c r="D44" s="11" t="s">
        <v>51</v>
      </c>
      <c r="E44" s="97"/>
      <c r="F44" s="97"/>
      <c r="G44" s="97"/>
      <c r="H44" s="97"/>
      <c r="I44" s="97"/>
      <c r="J44" s="97"/>
      <c r="K44" s="97"/>
    </row>
    <row r="45" spans="1:11" ht="15">
      <c r="A45" s="98"/>
      <c r="B45" s="98"/>
      <c r="C45" s="98"/>
      <c r="D45" s="99"/>
      <c r="E45" s="99"/>
      <c r="F45" s="99"/>
      <c r="G45" s="99"/>
      <c r="H45" s="99"/>
      <c r="I45" s="99"/>
      <c r="J45" s="100"/>
      <c r="K45" s="99"/>
    </row>
    <row r="46" spans="1:11" ht="15">
      <c r="A46" s="12" t="s">
        <v>4</v>
      </c>
      <c r="B46" s="101"/>
      <c r="C46" s="13"/>
      <c r="D46" s="14"/>
      <c r="E46" s="102"/>
      <c r="F46" s="16" t="s">
        <v>5</v>
      </c>
      <c r="G46" s="17" t="s">
        <v>6</v>
      </c>
      <c r="H46" s="17" t="s">
        <v>7</v>
      </c>
      <c r="I46" s="103" t="s">
        <v>8</v>
      </c>
      <c r="J46" s="17" t="s">
        <v>9</v>
      </c>
      <c r="K46" s="18" t="s">
        <v>10</v>
      </c>
    </row>
    <row r="47" spans="1:11" ht="15">
      <c r="A47" s="19"/>
      <c r="B47" s="104" t="s">
        <v>52</v>
      </c>
      <c r="C47" s="21"/>
      <c r="D47" s="22" t="s">
        <v>12</v>
      </c>
      <c r="E47" s="105"/>
      <c r="F47" s="22" t="s">
        <v>13</v>
      </c>
      <c r="G47" s="24" t="s">
        <v>14</v>
      </c>
      <c r="H47" s="24" t="s">
        <v>15</v>
      </c>
      <c r="I47" s="106" t="s">
        <v>16</v>
      </c>
      <c r="J47" s="24" t="s">
        <v>17</v>
      </c>
      <c r="K47" s="25" t="s">
        <v>53</v>
      </c>
    </row>
    <row r="48" spans="1:11" ht="15">
      <c r="A48" s="26"/>
      <c r="B48" s="107"/>
      <c r="C48" s="28" t="s">
        <v>19</v>
      </c>
      <c r="D48" s="29"/>
      <c r="E48" s="108"/>
      <c r="F48" s="27" t="s">
        <v>54</v>
      </c>
      <c r="G48" s="28"/>
      <c r="H48" s="28" t="s">
        <v>20</v>
      </c>
      <c r="I48" s="109"/>
      <c r="J48" s="32"/>
      <c r="K48" s="34" t="s">
        <v>21</v>
      </c>
    </row>
    <row r="49" spans="1:11" ht="12.75" hidden="1">
      <c r="A49" s="110" t="s">
        <v>22</v>
      </c>
      <c r="B49" s="36" t="s">
        <v>23</v>
      </c>
      <c r="C49" s="36"/>
      <c r="D49" s="36"/>
      <c r="E49" s="36"/>
      <c r="F49" s="111">
        <f>F50</f>
        <v>243300</v>
      </c>
      <c r="G49" s="38">
        <v>0</v>
      </c>
      <c r="H49" s="38">
        <f>H50</f>
        <v>247100</v>
      </c>
      <c r="I49" s="38">
        <f>I50</f>
        <v>243300</v>
      </c>
      <c r="J49" s="38">
        <f>J50</f>
        <v>0</v>
      </c>
      <c r="K49" s="39">
        <f>K50</f>
        <v>247100</v>
      </c>
    </row>
    <row r="50" spans="1:11" ht="12.75" hidden="1">
      <c r="A50" s="40"/>
      <c r="B50" s="41" t="s">
        <v>24</v>
      </c>
      <c r="C50" s="42"/>
      <c r="D50" s="71" t="s">
        <v>55</v>
      </c>
      <c r="E50" s="70"/>
      <c r="F50" s="71">
        <f>SUM(F51:F53)</f>
        <v>243300</v>
      </c>
      <c r="G50" s="52">
        <v>0</v>
      </c>
      <c r="H50" s="52">
        <f>H51+H52+H53</f>
        <v>247100</v>
      </c>
      <c r="I50" s="52">
        <f>I51+I52+I53</f>
        <v>243300</v>
      </c>
      <c r="J50" s="52">
        <f>J51+J52+J53</f>
        <v>0</v>
      </c>
      <c r="K50" s="112">
        <f>K51+K52+K53</f>
        <v>247100</v>
      </c>
    </row>
    <row r="51" spans="1:11" ht="12.75" hidden="1">
      <c r="A51" s="40"/>
      <c r="B51" s="42"/>
      <c r="C51" s="42"/>
      <c r="D51" s="50" t="s">
        <v>56</v>
      </c>
      <c r="E51" s="113"/>
      <c r="F51" s="114">
        <v>195000</v>
      </c>
      <c r="G51" s="115">
        <v>0</v>
      </c>
      <c r="H51" s="115">
        <v>206171</v>
      </c>
      <c r="I51" s="116">
        <v>195000</v>
      </c>
      <c r="J51" s="115">
        <v>0</v>
      </c>
      <c r="K51" s="117">
        <f>H51+J51</f>
        <v>206171</v>
      </c>
    </row>
    <row r="52" spans="1:11" ht="12.75" hidden="1">
      <c r="A52" s="47"/>
      <c r="B52" s="48"/>
      <c r="C52" s="48"/>
      <c r="D52" s="50" t="s">
        <v>57</v>
      </c>
      <c r="E52" s="113"/>
      <c r="F52" s="114">
        <v>43300</v>
      </c>
      <c r="G52" s="115">
        <v>0</v>
      </c>
      <c r="H52" s="115">
        <v>33400</v>
      </c>
      <c r="I52" s="116">
        <v>43300</v>
      </c>
      <c r="J52" s="115">
        <v>0</v>
      </c>
      <c r="K52" s="117">
        <f>H52+J52</f>
        <v>33400</v>
      </c>
    </row>
    <row r="53" spans="1:11" ht="12.75" hidden="1">
      <c r="A53" s="47"/>
      <c r="B53" s="48"/>
      <c r="C53" s="48"/>
      <c r="D53" s="50" t="s">
        <v>58</v>
      </c>
      <c r="E53" s="113"/>
      <c r="F53" s="114">
        <v>5000</v>
      </c>
      <c r="G53" s="115">
        <v>0</v>
      </c>
      <c r="H53" s="115">
        <v>7529</v>
      </c>
      <c r="I53" s="116">
        <v>5000</v>
      </c>
      <c r="J53" s="115">
        <v>0</v>
      </c>
      <c r="K53" s="117">
        <f>H53+J53</f>
        <v>7529</v>
      </c>
    </row>
    <row r="54" spans="1:11" ht="12.75" hidden="1">
      <c r="A54" s="35" t="s">
        <v>29</v>
      </c>
      <c r="B54" s="36" t="s">
        <v>30</v>
      </c>
      <c r="C54" s="36"/>
      <c r="D54" s="36"/>
      <c r="E54" s="36"/>
      <c r="F54" s="37" t="e">
        <f>F55+#REF!</f>
        <v>#REF!</v>
      </c>
      <c r="G54" s="37" t="e">
        <f>G55+#REF!+#REF!</f>
        <v>#REF!</v>
      </c>
      <c r="H54" s="38">
        <f>H55</f>
        <v>7000</v>
      </c>
      <c r="I54" s="38">
        <f>I55</f>
        <v>6900</v>
      </c>
      <c r="J54" s="38">
        <f>J55</f>
        <v>0</v>
      </c>
      <c r="K54" s="39">
        <f>K55</f>
        <v>7000</v>
      </c>
    </row>
    <row r="55" spans="1:11" ht="12.75" hidden="1">
      <c r="A55" s="40"/>
      <c r="B55" s="41" t="s">
        <v>31</v>
      </c>
      <c r="C55" s="42"/>
      <c r="D55" s="71" t="s">
        <v>59</v>
      </c>
      <c r="E55" s="70"/>
      <c r="F55" s="71">
        <f>SUM(F57:F58)</f>
        <v>6900</v>
      </c>
      <c r="G55" s="52">
        <v>0</v>
      </c>
      <c r="H55" s="52">
        <f>H57+H58</f>
        <v>7000</v>
      </c>
      <c r="I55" s="52">
        <f>I57+I58</f>
        <v>6900</v>
      </c>
      <c r="J55" s="52">
        <f>J57+J58</f>
        <v>0</v>
      </c>
      <c r="K55" s="112">
        <f>K57+K58</f>
        <v>7000</v>
      </c>
    </row>
    <row r="56" spans="1:11" ht="12.75" hidden="1">
      <c r="A56" s="47"/>
      <c r="B56" s="118"/>
      <c r="C56" s="48"/>
      <c r="D56" s="54" t="s">
        <v>60</v>
      </c>
      <c r="E56" s="70"/>
      <c r="F56" s="71"/>
      <c r="G56" s="52"/>
      <c r="H56" s="52"/>
      <c r="I56" s="61"/>
      <c r="J56" s="45"/>
      <c r="K56" s="119"/>
    </row>
    <row r="57" spans="1:11" ht="12.75" hidden="1">
      <c r="A57" s="47"/>
      <c r="B57" s="118"/>
      <c r="C57" s="48"/>
      <c r="D57" s="50" t="s">
        <v>57</v>
      </c>
      <c r="E57" s="55"/>
      <c r="F57" s="50">
        <v>460</v>
      </c>
      <c r="G57" s="56">
        <v>0</v>
      </c>
      <c r="H57" s="56">
        <v>500</v>
      </c>
      <c r="I57" s="120">
        <v>460</v>
      </c>
      <c r="J57" s="56">
        <v>0</v>
      </c>
      <c r="K57" s="121">
        <f>H57+J57</f>
        <v>500</v>
      </c>
    </row>
    <row r="58" spans="1:11" ht="12.75" hidden="1">
      <c r="A58" s="47"/>
      <c r="B58" s="118"/>
      <c r="C58" s="48"/>
      <c r="D58" s="50" t="s">
        <v>58</v>
      </c>
      <c r="E58" s="55"/>
      <c r="F58" s="50">
        <v>6440</v>
      </c>
      <c r="G58" s="56">
        <v>0</v>
      </c>
      <c r="H58" s="56">
        <v>6500</v>
      </c>
      <c r="I58" s="120">
        <v>6440</v>
      </c>
      <c r="J58" s="56">
        <v>0</v>
      </c>
      <c r="K58" s="121">
        <f>H58+J58</f>
        <v>6500</v>
      </c>
    </row>
    <row r="59" spans="1:11" ht="12.75" hidden="1">
      <c r="A59" s="35" t="s">
        <v>33</v>
      </c>
      <c r="B59" s="36" t="s">
        <v>34</v>
      </c>
      <c r="C59" s="36"/>
      <c r="D59" s="36"/>
      <c r="E59" s="36"/>
      <c r="F59" s="37">
        <f>F60</f>
        <v>2900</v>
      </c>
      <c r="G59" s="38">
        <f>G60</f>
        <v>0</v>
      </c>
      <c r="H59" s="38">
        <f>H60</f>
        <v>400</v>
      </c>
      <c r="I59" s="38">
        <f>I60</f>
        <v>0</v>
      </c>
      <c r="J59" s="38">
        <f>J60</f>
        <v>0</v>
      </c>
      <c r="K59" s="39">
        <f>K60</f>
        <v>400</v>
      </c>
    </row>
    <row r="60" spans="1:11" ht="12.75" hidden="1">
      <c r="A60" s="122"/>
      <c r="B60" s="41" t="s">
        <v>35</v>
      </c>
      <c r="C60" s="42"/>
      <c r="D60" s="71" t="s">
        <v>61</v>
      </c>
      <c r="E60" s="70"/>
      <c r="F60" s="71">
        <v>2900</v>
      </c>
      <c r="G60" s="52">
        <v>0</v>
      </c>
      <c r="H60" s="52">
        <f>H61</f>
        <v>400</v>
      </c>
      <c r="I60" s="52">
        <f>I61</f>
        <v>0</v>
      </c>
      <c r="J60" s="52">
        <f>J61</f>
        <v>0</v>
      </c>
      <c r="K60" s="112">
        <f>K61</f>
        <v>400</v>
      </c>
    </row>
    <row r="61" spans="1:11" ht="12.75" customHeight="1" hidden="1">
      <c r="A61" s="40"/>
      <c r="B61" s="42"/>
      <c r="C61" s="42"/>
      <c r="D61" s="123" t="s">
        <v>62</v>
      </c>
      <c r="E61" s="70"/>
      <c r="F61" s="71"/>
      <c r="G61" s="52"/>
      <c r="H61" s="58">
        <v>400</v>
      </c>
      <c r="I61" s="61"/>
      <c r="J61" s="58">
        <v>0</v>
      </c>
      <c r="K61" s="59">
        <f>H61+J61</f>
        <v>400</v>
      </c>
    </row>
    <row r="62" spans="1:11" ht="15">
      <c r="A62" s="35" t="s">
        <v>38</v>
      </c>
      <c r="B62" s="36" t="s">
        <v>39</v>
      </c>
      <c r="C62" s="36"/>
      <c r="D62" s="36"/>
      <c r="E62" s="36"/>
      <c r="F62" s="37" t="e">
        <f>#REF!+F70+F72+F75</f>
        <v>#REF!</v>
      </c>
      <c r="G62" s="38" t="e">
        <f>#REF!+G70+G72+G75</f>
        <v>#REF!</v>
      </c>
      <c r="H62" s="38">
        <f>H64+H70+H72+H75</f>
        <v>8361800</v>
      </c>
      <c r="I62" s="38">
        <f>I64+I70+I72+I75</f>
        <v>7098018</v>
      </c>
      <c r="J62" s="38">
        <f>J64+J70+J72+J75</f>
        <v>0</v>
      </c>
      <c r="K62" s="39">
        <f>K64+K70+K72+K75</f>
        <v>8361800</v>
      </c>
    </row>
    <row r="63" spans="1:11" ht="12.75" hidden="1">
      <c r="A63" s="40"/>
      <c r="B63" s="41" t="s">
        <v>40</v>
      </c>
      <c r="C63" s="42"/>
      <c r="D63" s="43" t="s">
        <v>41</v>
      </c>
      <c r="E63" s="120"/>
      <c r="F63" s="71"/>
      <c r="G63" s="52"/>
      <c r="H63" s="52"/>
      <c r="I63" s="124"/>
      <c r="J63" s="52"/>
      <c r="K63" s="53"/>
    </row>
    <row r="64" spans="1:11" ht="12.75" hidden="1">
      <c r="A64" s="40"/>
      <c r="B64" s="42"/>
      <c r="C64" s="42"/>
      <c r="D64" s="43" t="s">
        <v>42</v>
      </c>
      <c r="E64" s="120"/>
      <c r="F64" s="125"/>
      <c r="G64" s="126"/>
      <c r="H64" s="127">
        <f>H65+H66+H67+H68</f>
        <v>7936100</v>
      </c>
      <c r="I64" s="127">
        <f>I65+I66+I67+I68</f>
        <v>6710000</v>
      </c>
      <c r="J64" s="127">
        <f>J65+J66+J67+J68</f>
        <v>0</v>
      </c>
      <c r="K64" s="128">
        <f>K65+K66+K67+K68</f>
        <v>7936100</v>
      </c>
    </row>
    <row r="65" spans="1:11" ht="12.75" hidden="1">
      <c r="A65" s="40"/>
      <c r="B65" s="42"/>
      <c r="C65" s="42"/>
      <c r="D65" s="50" t="s">
        <v>63</v>
      </c>
      <c r="E65" s="120"/>
      <c r="F65" s="50">
        <v>6366700</v>
      </c>
      <c r="G65" s="56">
        <v>0</v>
      </c>
      <c r="H65" s="56">
        <v>7678017</v>
      </c>
      <c r="I65" s="120">
        <v>6366700</v>
      </c>
      <c r="J65" s="56">
        <v>0</v>
      </c>
      <c r="K65" s="121">
        <f>H65+J65</f>
        <v>7678017</v>
      </c>
    </row>
    <row r="66" spans="1:11" ht="12.75" hidden="1">
      <c r="A66" s="40"/>
      <c r="B66" s="42"/>
      <c r="C66" s="42"/>
      <c r="D66" s="50" t="s">
        <v>56</v>
      </c>
      <c r="E66" s="120"/>
      <c r="F66" s="50">
        <v>79347</v>
      </c>
      <c r="G66" s="56">
        <v>0</v>
      </c>
      <c r="H66" s="56">
        <v>102367</v>
      </c>
      <c r="I66" s="120">
        <v>79347</v>
      </c>
      <c r="J66" s="56">
        <v>0</v>
      </c>
      <c r="K66" s="121">
        <f>H66+J66</f>
        <v>102367</v>
      </c>
    </row>
    <row r="67" spans="1:11" ht="12.75" hidden="1">
      <c r="A67" s="40"/>
      <c r="B67" s="42"/>
      <c r="C67" s="42"/>
      <c r="D67" s="50" t="s">
        <v>57</v>
      </c>
      <c r="E67" s="120"/>
      <c r="F67" s="50">
        <v>158267</v>
      </c>
      <c r="G67" s="56">
        <v>0</v>
      </c>
      <c r="H67" s="56">
        <v>37800</v>
      </c>
      <c r="I67" s="120">
        <v>158267</v>
      </c>
      <c r="J67" s="56">
        <v>0</v>
      </c>
      <c r="K67" s="121">
        <f>H67+J67</f>
        <v>37800</v>
      </c>
    </row>
    <row r="68" spans="1:11" ht="12.75" hidden="1">
      <c r="A68" s="40"/>
      <c r="B68" s="42"/>
      <c r="C68" s="42"/>
      <c r="D68" s="50" t="s">
        <v>58</v>
      </c>
      <c r="E68" s="120"/>
      <c r="F68" s="50">
        <v>105686</v>
      </c>
      <c r="G68" s="56">
        <v>0</v>
      </c>
      <c r="H68" s="56">
        <v>117916</v>
      </c>
      <c r="I68" s="120">
        <v>105686</v>
      </c>
      <c r="J68" s="56">
        <v>0</v>
      </c>
      <c r="K68" s="121">
        <f>H68+J68</f>
        <v>117916</v>
      </c>
    </row>
    <row r="69" spans="1:11" ht="12.75" hidden="1">
      <c r="A69" s="40"/>
      <c r="B69" s="41" t="s">
        <v>43</v>
      </c>
      <c r="C69" s="42"/>
      <c r="D69" s="43" t="s">
        <v>44</v>
      </c>
      <c r="E69" s="129"/>
      <c r="F69" s="125"/>
      <c r="G69" s="126"/>
      <c r="H69" s="126"/>
      <c r="I69" s="130"/>
      <c r="J69" s="126"/>
      <c r="K69" s="131"/>
    </row>
    <row r="70" spans="1:11" ht="12.75" hidden="1">
      <c r="A70" s="40"/>
      <c r="B70" s="42"/>
      <c r="C70" s="42"/>
      <c r="D70" s="43" t="s">
        <v>45</v>
      </c>
      <c r="E70" s="70"/>
      <c r="F70" s="71">
        <f>F71</f>
        <v>75118</v>
      </c>
      <c r="G70" s="52">
        <v>0</v>
      </c>
      <c r="H70" s="52">
        <f>H71</f>
        <v>85000</v>
      </c>
      <c r="I70" s="52">
        <f>I71</f>
        <v>75118</v>
      </c>
      <c r="J70" s="52">
        <f>J71</f>
        <v>0</v>
      </c>
      <c r="K70" s="112">
        <f>K71</f>
        <v>85000</v>
      </c>
    </row>
    <row r="71" spans="1:11" ht="12.75" hidden="1">
      <c r="A71" s="40"/>
      <c r="B71" s="42"/>
      <c r="C71" s="42"/>
      <c r="D71" s="50" t="s">
        <v>64</v>
      </c>
      <c r="E71" s="55"/>
      <c r="F71" s="50">
        <v>75118</v>
      </c>
      <c r="G71" s="58">
        <v>0</v>
      </c>
      <c r="H71" s="58">
        <v>85000</v>
      </c>
      <c r="I71" s="132">
        <v>75118</v>
      </c>
      <c r="J71" s="58">
        <v>0</v>
      </c>
      <c r="K71" s="59">
        <f>H71+J71</f>
        <v>85000</v>
      </c>
    </row>
    <row r="72" spans="1:11" ht="15">
      <c r="A72" s="40"/>
      <c r="B72" s="41" t="s">
        <v>46</v>
      </c>
      <c r="C72" s="42"/>
      <c r="D72" s="43" t="s">
        <v>47</v>
      </c>
      <c r="E72" s="70"/>
      <c r="F72" s="71">
        <f>F73</f>
        <v>179000</v>
      </c>
      <c r="G72" s="52">
        <v>0</v>
      </c>
      <c r="H72" s="52">
        <f>H73+H74</f>
        <v>195000</v>
      </c>
      <c r="I72" s="52">
        <f>I73+I74</f>
        <v>179000</v>
      </c>
      <c r="J72" s="52">
        <f>J73+J74</f>
        <v>0</v>
      </c>
      <c r="K72" s="112">
        <f>K73+K74</f>
        <v>195000</v>
      </c>
    </row>
    <row r="73" spans="1:11" ht="15">
      <c r="A73" s="40"/>
      <c r="B73" s="42"/>
      <c r="C73" s="42"/>
      <c r="D73" s="50" t="s">
        <v>65</v>
      </c>
      <c r="E73" s="55"/>
      <c r="F73" s="50">
        <v>179000</v>
      </c>
      <c r="G73" s="58">
        <v>0</v>
      </c>
      <c r="H73" s="58">
        <v>195000</v>
      </c>
      <c r="I73" s="132">
        <v>179000</v>
      </c>
      <c r="J73" s="58">
        <v>-2467</v>
      </c>
      <c r="K73" s="59">
        <f>H73+J73</f>
        <v>192533</v>
      </c>
    </row>
    <row r="74" spans="1:11" ht="15">
      <c r="A74" s="40"/>
      <c r="B74" s="42"/>
      <c r="C74" s="42"/>
      <c r="D74" s="50" t="s">
        <v>66</v>
      </c>
      <c r="E74" s="55"/>
      <c r="F74" s="50"/>
      <c r="G74" s="58"/>
      <c r="H74" s="58">
        <v>0</v>
      </c>
      <c r="I74" s="132"/>
      <c r="J74" s="58">
        <v>2467</v>
      </c>
      <c r="K74" s="59">
        <f>H74+J74</f>
        <v>2467</v>
      </c>
    </row>
    <row r="75" spans="1:11" ht="12.75" hidden="1">
      <c r="A75" s="40"/>
      <c r="B75" s="41" t="s">
        <v>48</v>
      </c>
      <c r="C75" s="42"/>
      <c r="D75" s="71" t="s">
        <v>67</v>
      </c>
      <c r="E75" s="70"/>
      <c r="F75" s="71">
        <v>133900</v>
      </c>
      <c r="G75" s="52">
        <v>0</v>
      </c>
      <c r="H75" s="52">
        <f>H76+H77</f>
        <v>145700</v>
      </c>
      <c r="I75" s="52">
        <f>I76+I77</f>
        <v>133900</v>
      </c>
      <c r="J75" s="52">
        <f>J76+J77</f>
        <v>0</v>
      </c>
      <c r="K75" s="112">
        <f>K76+K77</f>
        <v>145700</v>
      </c>
    </row>
    <row r="76" spans="1:11" ht="12.75" hidden="1">
      <c r="A76" s="40"/>
      <c r="B76" s="42"/>
      <c r="C76" s="42"/>
      <c r="D76" s="123" t="s">
        <v>68</v>
      </c>
      <c r="E76" s="70"/>
      <c r="F76" s="68">
        <v>2400</v>
      </c>
      <c r="G76" s="58">
        <v>0</v>
      </c>
      <c r="H76" s="58">
        <v>3500</v>
      </c>
      <c r="I76" s="132">
        <v>2400</v>
      </c>
      <c r="J76" s="58">
        <v>0</v>
      </c>
      <c r="K76" s="59">
        <f>H76+J76</f>
        <v>3500</v>
      </c>
    </row>
    <row r="77" spans="1:11" ht="12.75" hidden="1">
      <c r="A77" s="40"/>
      <c r="B77" s="42"/>
      <c r="C77" s="42"/>
      <c r="D77" s="123" t="s">
        <v>62</v>
      </c>
      <c r="E77" s="70"/>
      <c r="F77" s="68">
        <v>131500</v>
      </c>
      <c r="G77" s="58">
        <v>0</v>
      </c>
      <c r="H77" s="58">
        <v>142200</v>
      </c>
      <c r="I77" s="132">
        <v>131500</v>
      </c>
      <c r="J77" s="58">
        <v>0</v>
      </c>
      <c r="K77" s="59">
        <f>H77+J77</f>
        <v>142200</v>
      </c>
    </row>
    <row r="78" spans="1:11" ht="15">
      <c r="A78" s="133"/>
      <c r="B78" s="134"/>
      <c r="C78" s="135"/>
      <c r="D78" s="136"/>
      <c r="E78" s="137"/>
      <c r="F78" s="138"/>
      <c r="G78" s="139"/>
      <c r="H78" s="139"/>
      <c r="I78" s="136"/>
      <c r="J78" s="139"/>
      <c r="K78" s="140"/>
    </row>
    <row r="79" spans="1:11" ht="15">
      <c r="A79" s="141"/>
      <c r="B79" s="142"/>
      <c r="C79" s="143"/>
      <c r="D79" s="144" t="s">
        <v>69</v>
      </c>
      <c r="E79" s="88"/>
      <c r="F79" s="89" t="e">
        <f>F49+F54+F59+F62</f>
        <v>#REF!</v>
      </c>
      <c r="G79" s="89" t="e">
        <f>G62+G59+G54+G49</f>
        <v>#REF!</v>
      </c>
      <c r="H79" s="90">
        <f>H62+H59+H54+H49</f>
        <v>8616300</v>
      </c>
      <c r="I79" s="90">
        <f>I62+I59+I54+I49</f>
        <v>7348218</v>
      </c>
      <c r="J79" s="90">
        <f>J62+J59+J54+J49</f>
        <v>0</v>
      </c>
      <c r="K79" s="91">
        <f>K62+K59+K54+K49</f>
        <v>8616300</v>
      </c>
    </row>
  </sheetData>
  <mergeCells count="10">
    <mergeCell ref="H1:K3"/>
    <mergeCell ref="A4:L4"/>
    <mergeCell ref="B11:E11"/>
    <mergeCell ref="B15:E15"/>
    <mergeCell ref="B19:E19"/>
    <mergeCell ref="B23:E23"/>
    <mergeCell ref="B49:E49"/>
    <mergeCell ref="B54:E54"/>
    <mergeCell ref="B59:E59"/>
    <mergeCell ref="B62:E62"/>
  </mergeCells>
  <printOptions/>
  <pageMargins left="0.39375" right="0.39375" top="0.39375" bottom="0.39375" header="0.5118055555555556" footer="0.5118055555555556"/>
  <pageSetup fitToHeight="1" fitToWidth="1" horizontalDpi="300" verticalDpi="300" orientation="portrait" paperSize="9"/>
  <rowBreaks count="1" manualBreakCount="1">
    <brk id="4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2006-04-28T10:20:23Z</cp:lastPrinted>
  <dcterms:created xsi:type="dcterms:W3CDTF">2005-02-05T17:09:49Z</dcterms:created>
  <dcterms:modified xsi:type="dcterms:W3CDTF">2006-01-11T20:11:12Z</dcterms:modified>
  <cp:category/>
  <cp:version/>
  <cp:contentType/>
  <cp:contentStatus/>
  <cp:revision>1</cp:revision>
</cp:coreProperties>
</file>