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w05_pr" sheetId="1" r:id="rId1"/>
  </sheets>
  <definedNames>
    <definedName name="_xlnm.Print_Area" localSheetId="0">'inw05_pr'!$A$2:$K$82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<sst xmlns="http://schemas.openxmlformats.org/spreadsheetml/2006/main" count="116" uniqueCount="116">
  <si>
    <r>
      <rPr>
        <b/>
        <sz val="11"/>
        <rFont val="Times New Roman CE"/>
        <family val="1"/>
      </rPr>
      <t>Załącznik nr 4 do uchwały nr XXXIX/383/2006 Rady Miejskiej we Wrześni z dnia 18 stycznia 2006 r.</t>
    </r>
  </si>
  <si>
    <r>
      <rPr>
        <b/>
        <sz val="12"/>
        <color indexed="8"/>
        <rFont val="Verdana"/>
        <family val="2"/>
      </rPr>
      <t xml:space="preserve">W załączniku nr 4 do uchwały nr XXXVIII/379/2005 Rady Miejskiej we Wrześni z dnia 28 grudnia 2005 r. wprowadza się następujące zmiany: </t>
    </r>
  </si>
  <si>
    <r>
      <rPr>
        <b/>
        <sz val="10"/>
        <color indexed="8"/>
        <rFont val="Verdana"/>
        <family val="2"/>
      </rPr>
      <t>L.p.</t>
    </r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</si>
  <si>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</si>
  <si>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</si>
  <si>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</si>
  <si>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</si>
  <si>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</si>
  <si>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</si>
  <si>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</si>
  <si>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</si>
  <si>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</si>
  <si>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r>
      <rPr>
        <b/>
        <sz val="10"/>
        <color indexed="8"/>
        <rFont val="Verdana"/>
        <family val="2"/>
      </rPr>
      <t>NFOŚiGW</t>
    </r>
  </si>
  <si>
    <t>Emisja</t>
  </si>
  <si>
    <t>Inne</t>
  </si>
  <si>
    <r>
      <rPr>
        <b/>
        <sz val="10"/>
        <color indexed="8"/>
        <rFont val="Verdana"/>
        <family val="2"/>
      </rPr>
      <t>nakłady w 2006 r.</t>
    </r>
  </si>
  <si>
    <t>zadań w 2006</t>
  </si>
  <si>
    <t>lub środki od Wojewody</t>
  </si>
  <si>
    <r>
      <rPr>
        <b/>
        <sz val="10"/>
        <color indexed="8"/>
        <rFont val="Verdana"/>
        <family val="2"/>
      </rPr>
      <t>WFOŚiGW</t>
    </r>
  </si>
  <si>
    <t>Obligacji komunalnych</t>
  </si>
  <si>
    <t>Dział 600 - Transport i łączność</t>
  </si>
  <si>
    <t xml:space="preserve">Budowa nawierzchni drogowej </t>
  </si>
  <si>
    <t>I Etap - budowa nawierzchni  drogowej parkingu i chodników ul. 17 Dywizji Piechoty</t>
  </si>
  <si>
    <t>parkingu i chodników ul. 17 Dyw. Piechoty</t>
  </si>
  <si>
    <t>Modernizacja chodników ulice:</t>
  </si>
  <si>
    <t>I Etap</t>
  </si>
  <si>
    <t>Rynek, Sienkiewicza, Warszawska</t>
  </si>
  <si>
    <t>ulice Sienkiewicza, Rynek, Warszawska</t>
  </si>
  <si>
    <t>Modernizacja  nawierzchni drogowych  na terenie wsi</t>
  </si>
  <si>
    <t>Modernizacja nawierzchni drogowych  na terenie wsi</t>
  </si>
  <si>
    <t>Opracowanie projektu technicznego  na budowę chodnika  przy SSP w Nowym Folwarku</t>
  </si>
  <si>
    <t>Opracowanie projektu technicznego  na budowę chodnika  przy SSP w Nowym Folwarku</t>
  </si>
  <si>
    <r>
      <rPr>
        <sz val="12"/>
        <color indexed="8"/>
        <rFont val="Verdana"/>
        <family val="2"/>
      </rPr>
      <t>Modernizacje  chodników na terenie miasta</t>
    </r>
  </si>
  <si>
    <r>
      <rPr>
        <sz val="12"/>
        <color indexed="8"/>
        <rFont val="Verdana"/>
        <family val="2"/>
      </rPr>
      <t>Modernizacje  chodników na terenie miasta</t>
    </r>
  </si>
  <si>
    <r>
      <rPr>
        <sz val="12"/>
        <rFont val="Verdana"/>
        <family val="2"/>
      </rPr>
      <t xml:space="preserve">Budowa nawierzchni  drogowych wraz z infrastrukturą drogową na terenie gminy Września </t>
    </r>
  </si>
  <si>
    <t>Budowa nawierzchni drogowych wraz z infrastrukturą drogową na terenie gminy Września</t>
  </si>
  <si>
    <t>Razem dział 600:</t>
  </si>
  <si>
    <t>Dział 700 - Gospodarka mieszkaniowa</t>
  </si>
  <si>
    <t>Wykup gruntów</t>
  </si>
  <si>
    <t>Wykup gruntów</t>
  </si>
  <si>
    <r>
      <rPr>
        <sz val="12"/>
        <color indexed="8"/>
        <rFont val="Verdana"/>
        <family val="2"/>
      </rPr>
      <t>Adaptacja budynków szkolnych w Obłaczkowie na lokale tymczasowe</t>
    </r>
  </si>
  <si>
    <r>
      <rPr>
        <sz val="12"/>
        <color indexed="8"/>
        <rFont val="Verdana"/>
        <family val="2"/>
      </rPr>
      <t>Adaptacja budynków szkolnych w Obłaczkowie na lokale tymczasowe</t>
    </r>
  </si>
  <si>
    <t>Razem dział 700:</t>
  </si>
  <si>
    <t>Dział 750 - Administracja publiczna</t>
  </si>
  <si>
    <t>Adaptacja budynku przy ul. Witkowskiej 3</t>
  </si>
  <si>
    <t>Adaptacja budynku na potrzeby własne gminy związane z realizacja zadań  własnych i zleconych</t>
  </si>
  <si>
    <t>Modernizacja dachu na budynku USC</t>
  </si>
  <si>
    <t>Modernizacja dachu na budynku USC</t>
  </si>
  <si>
    <t>Komputeryzacja urzędu i modernizacja sieci komputerowej</t>
  </si>
  <si>
    <t>Zakup sprzętu komputerowego i modernizacja sieci komputerowej</t>
  </si>
  <si>
    <t>Razem dział: 750</t>
  </si>
  <si>
    <t xml:space="preserve">Dział 754 – Bezpieczeństwo publiczne i ochrona przeciwpożarowa </t>
  </si>
  <si>
    <t>Zakup samochodu na potrzeby Straży Miejskiej</t>
  </si>
  <si>
    <t>Zakup samochodu</t>
  </si>
  <si>
    <t>Razem dział 754:</t>
  </si>
  <si>
    <t>Dział 801 - Oświata i wychowanie</t>
  </si>
  <si>
    <t>Sala sportowa przy SSP Nr 6 we Wrześni</t>
  </si>
  <si>
    <r>
      <rPr>
        <sz val="12"/>
        <color indexed="8"/>
        <rFont val="Verdana"/>
        <family val="2"/>
      </rPr>
      <t>roboty budowlano – montażowe</t>
    </r>
  </si>
  <si>
    <r>
      <rPr>
        <sz val="12"/>
        <color indexed="8"/>
        <rFont val="Verdana"/>
        <family val="2"/>
      </rPr>
      <t>Sala sportowa przy SSP w Chwalibogowie</t>
    </r>
  </si>
  <si>
    <t>opracowanie projektu</t>
  </si>
  <si>
    <t>Razem dział 801:</t>
  </si>
  <si>
    <t>Dział 851- Ochrona zdrowia</t>
  </si>
  <si>
    <t xml:space="preserve">Stworzenie miejsc dodatkowych form spędzania czasu wolnego przez dzieci i młodzież:      Budowa ścieżki rowerowej nad zalewem wrzesińskim </t>
  </si>
  <si>
    <t>Budowa ścieżki rowerowej nad zalewem wrzesińskim – kontynuacja  prac</t>
  </si>
  <si>
    <t>Budowa dwóch boisk do siatkówki plażowej na obiekcie „Basen Miejski – Łazienki” we Wrześni</t>
  </si>
  <si>
    <t>Budowa dwóch boisk do siatkówki plażowej na obiekcie „Basen Miejski – Łazienki” we Wrześni</t>
  </si>
  <si>
    <t>Zakup sprzętu do wyposażenia siłowni</t>
  </si>
  <si>
    <t>Zakup sprzętu do wyposażenia siłowni</t>
  </si>
  <si>
    <t>Adaptacja  budynku przy ul. Witkowskiej 3</t>
  </si>
  <si>
    <t xml:space="preserve">Adaptacja budynku na potrzeby biura profilaktyki  i świetlicy </t>
  </si>
  <si>
    <r>
      <rPr>
        <sz val="12"/>
        <color indexed="8"/>
        <rFont val="Verdana"/>
        <family val="2"/>
      </rPr>
      <t xml:space="preserve">socjoterapeutycznej dla dzieci z terenu  gminy Września </t>
    </r>
  </si>
  <si>
    <t>Razem dział 851:</t>
  </si>
  <si>
    <t>Dział 900 - Gospodarka komunalna i ochrona środowiska</t>
  </si>
  <si>
    <t>Budowa  kanalizacji sanitarnej wraz z przyłączami etap I</t>
  </si>
  <si>
    <t>I Etap</t>
  </si>
  <si>
    <r>
      <rPr>
        <sz val="12"/>
        <color indexed="8"/>
        <rFont val="Verdana"/>
        <family val="2"/>
      </rPr>
      <t>Kanalizacja wsi Psary Polskie  z przepompownią PPP</t>
    </r>
  </si>
  <si>
    <t>budowa kanalizacji sanitarnej</t>
  </si>
  <si>
    <t>Budowa kanalizacji sanitarnej w Sokołowie - III etap</t>
  </si>
  <si>
    <t xml:space="preserve">Budowa kanalizacji sanitarnej w Sokołowie – etap III w tym opracowanie projektu technicznego </t>
  </si>
  <si>
    <t>**</t>
  </si>
  <si>
    <t>Zakład Zagospodarowania Odpadami  wraz z linią sortowniczą w Bardzie</t>
  </si>
  <si>
    <t xml:space="preserve">I Etap - rozbudowa kwatery </t>
  </si>
  <si>
    <t>Etap I - rozbudowa kwatery</t>
  </si>
  <si>
    <r>
      <rPr>
        <sz val="12"/>
        <color indexed="8"/>
        <rFont val="Verdana"/>
        <family val="2"/>
      </rPr>
      <t>Budowa kanalizacji sanitarnej grawitacyjno – ciśnieniowej</t>
    </r>
  </si>
  <si>
    <r>
      <rPr>
        <sz val="12"/>
        <color indexed="8"/>
        <rFont val="Verdana"/>
        <family val="2"/>
      </rPr>
      <t>Budowa kanalizacji sanitarnej grawitacyjno – ciśnieniowej</t>
    </r>
  </si>
  <si>
    <t>*</t>
  </si>
  <si>
    <r>
      <rPr>
        <sz val="12"/>
        <color indexed="8"/>
        <rFont val="Verdana"/>
        <family val="2"/>
      </rPr>
      <t>Września - Białężyce - Obłaczkowo</t>
    </r>
  </si>
  <si>
    <r>
      <rPr>
        <sz val="12"/>
        <color indexed="8"/>
        <rFont val="Verdana"/>
        <family val="2"/>
      </rPr>
      <t>Września – Białężyce – Obłaczkowo</t>
    </r>
  </si>
  <si>
    <t>Budowa kanalizacji deszczowej w Rynku – etap I</t>
  </si>
  <si>
    <t>Budowa kanalizacji deszczowej w Rynku – etap I</t>
  </si>
  <si>
    <r>
      <rPr>
        <sz val="12"/>
        <color indexed="8"/>
        <rFont val="Verdana"/>
        <family val="2"/>
      </rPr>
      <t>Budowa oświetlenia ulicznego w ul. Monte Cassino</t>
    </r>
  </si>
  <si>
    <t>Budowa oświetlenia ulicznego</t>
  </si>
  <si>
    <t>Budowa oświetlenia ulicznego w rejonie TBS</t>
  </si>
  <si>
    <t>Budowa oświetlenia ulicznego</t>
  </si>
  <si>
    <t>Budowa oświetlenia ulicznego w ul. Leśnej</t>
  </si>
  <si>
    <t>Budowa oświetlenia ulicznego</t>
  </si>
  <si>
    <r>
      <rPr>
        <sz val="12"/>
        <color indexed="8"/>
        <rFont val="Verdana"/>
        <family val="2"/>
      </rPr>
      <t>Budowa oświetlenia ulicznego ul. Powidzkiej w Gutowie Małym</t>
    </r>
  </si>
  <si>
    <t>Budowa oświetlenia ulicznego</t>
  </si>
  <si>
    <t>Budowa  sygnalizacji świetlnej na skrzyżowaniu ul. Paderewskiego, ul. Działkowców i ul. Słonecznej</t>
  </si>
  <si>
    <t>Budowa  sygnalizacji świetlnej na skrzyżowaniu ul. Paderewskiego i ul. Działkowców i ul. Słonecznej</t>
  </si>
  <si>
    <t>Budowa sygnalizacji świetlnej  na przejściach dla pieszych w ciągu ulicy Kaliskiej, projekt i realizacja</t>
  </si>
  <si>
    <t>Budowa sygnalizacji świetlnej  na przejściach dla pieszych w ciągu ulicy Kaliskiej, projekt i realizacja</t>
  </si>
  <si>
    <t>Opracowanie projektu oświetlenia ulicznego w Nowym Folwarku</t>
  </si>
  <si>
    <t>Opracowanie projektu oświetlenia ulicznego w Nowym Folwarku</t>
  </si>
  <si>
    <t>Budowa oświetlenia ulicznego pomiędzy ul. Dolnośląską a ul. Warsztatową  opracowanie projektu i realizacja</t>
  </si>
  <si>
    <t>Budowa oświetlenia ulicznego pomiędzy ul. Dolnośląską a ul. Warsztatową  opracowanie projektu i realizacja</t>
  </si>
  <si>
    <t>Budowa oświetlenia ulicznego między ul. Kaliską i Opolską</t>
  </si>
  <si>
    <t>Budowa oświetlenia ulicznego przejścia pomiędzy ulicami – projekt i realizacja robót</t>
  </si>
  <si>
    <t>Razem dział 900:</t>
  </si>
  <si>
    <t>Dział 926 - Kultura fizyczna i sport</t>
  </si>
  <si>
    <t>Budowa  środowiskowej sali sportowej we Wrześni</t>
  </si>
  <si>
    <t>rozpoczęcie i konstrukcja budowlana</t>
  </si>
  <si>
    <t>Razem dział 926:</t>
  </si>
  <si>
    <t>RAZEM:</t>
  </si>
  <si>
    <r>
      <rPr>
        <b/>
        <sz val="10"/>
        <rFont val="Times New Roman CE"/>
        <family val="1"/>
      </rPr>
      <t>* kwota  258.000 zł w zadaniu nr 19 pochodzi z umorzenia pożyczki  na kanalizację Sokołowa, Sławno  i os. Lipówka</t>
    </r>
  </si>
  <si>
    <t>** kwota 250.000 zł w zadaniu nr 17 pochodzi z porozumienia zawartego  z Agencją Nieruchomości Rolnych w Poznaniu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</si>
</sst>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\$#,##0"/>
    <numFmt numFmtId="166" formatCode="#,##0.00"/>
    <numFmt numFmtId="167" formatCode="0.00"/>
    <numFmt numFmtId="168" formatCode="#,##0.;\(#,##0\)"/>
    <numFmt numFmtId="169" formatCode="@"/>
  </numFmts>
  <fonts count="18">
    <font>
      <sz val="14"/>
      <name val="Times New Roman CE"/>
      <family val="0"/>
    </font>
    <font>
      <sz val="10"/>
      <name val="Arial"/>
      <family val="0"/>
    </font>
    <font>
      <sz val="12"/>
      <color indexed="8"/>
      <name val="Times New Roman CE"/>
      <family val="0"/>
    </font>
    <font>
      <b/>
      <sz val="11"/>
      <name val="Times New Roman CE"/>
      <family val="1"/>
    </font>
    <font>
      <b/>
      <sz val="11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Times New Roman CE"/>
      <family val="0"/>
    </font>
    <font>
      <sz val="10"/>
      <name val="Times New Roman CE"/>
      <family val="1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u val="single"/>
      <sz val="12"/>
      <color indexed="8"/>
      <name val="Verdana"/>
      <family val="2"/>
    </font>
    <font>
      <b/>
      <sz val="10"/>
      <name val="Times New Roman CE"/>
      <family val="1"/>
    </font>
    <font>
      <b/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50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8" fillId="2" borderId="0" xfId="0" applyNumberFormat="1" applyFont="1" applyBorder="1" applyAlignment="1">
      <alignment wrapText="1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left"/>
    </xf>
    <xf numFmtId="164" fontId="9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/>
    </xf>
    <xf numFmtId="164" fontId="9" fillId="3" borderId="5" xfId="0" applyNumberFormat="1" applyFont="1" applyFill="1" applyBorder="1" applyAlignment="1">
      <alignment/>
    </xf>
    <xf numFmtId="164" fontId="9" fillId="3" borderId="6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/>
    </xf>
    <xf numFmtId="164" fontId="10" fillId="2" borderId="18" xfId="0" applyNumberFormat="1" applyFont="1" applyFill="1" applyBorder="1" applyAlignment="1">
      <alignment/>
    </xf>
    <xf numFmtId="165" fontId="10" fillId="2" borderId="18" xfId="0" applyNumberFormat="1" applyFont="1" applyFill="1" applyBorder="1" applyAlignment="1">
      <alignment/>
    </xf>
    <xf numFmtId="164" fontId="12" fillId="2" borderId="18" xfId="0" applyNumberFormat="1" applyFont="1" applyFill="1" applyBorder="1" applyAlignment="1">
      <alignment/>
    </xf>
    <xf numFmtId="164" fontId="10" fillId="2" borderId="19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/>
    </xf>
    <xf numFmtId="165" fontId="10" fillId="2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wrapText="1"/>
    </xf>
    <xf numFmtId="164" fontId="10" fillId="2" borderId="21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/>
    </xf>
    <xf numFmtId="166" fontId="10" fillId="2" borderId="8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/>
    </xf>
    <xf numFmtId="167" fontId="10" fillId="2" borderId="8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/>
    </xf>
    <xf numFmtId="164" fontId="10" fillId="2" borderId="11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 horizontal="center"/>
    </xf>
    <xf numFmtId="166" fontId="10" fillId="2" borderId="12" xfId="0" applyNumberFormat="1" applyFont="1" applyFill="1" applyBorder="1" applyAlignment="1">
      <alignment/>
    </xf>
    <xf numFmtId="167" fontId="10" fillId="2" borderId="12" xfId="0" applyNumberFormat="1" applyFont="1" applyFill="1" applyBorder="1" applyAlignment="1">
      <alignment/>
    </xf>
    <xf numFmtId="166" fontId="10" fillId="2" borderId="13" xfId="0" applyNumberFormat="1" applyFont="1" applyFill="1" applyBorder="1" applyAlignment="1">
      <alignment/>
    </xf>
    <xf numFmtId="166" fontId="10" fillId="2" borderId="9" xfId="0" applyNumberFormat="1" applyFont="1" applyFill="1" applyBorder="1" applyAlignment="1">
      <alignment horizontal="center"/>
    </xf>
    <xf numFmtId="166" fontId="10" fillId="2" borderId="9" xfId="0" applyNumberFormat="1" applyFont="1" applyFill="1" applyBorder="1" applyAlignment="1">
      <alignment/>
    </xf>
    <xf numFmtId="167" fontId="10" fillId="2" borderId="9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6" fontId="10" fillId="2" borderId="22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/>
    </xf>
    <xf numFmtId="166" fontId="10" fillId="2" borderId="23" xfId="0" applyNumberFormat="1" applyFont="1" applyFill="1" applyBorder="1" applyAlignment="1">
      <alignment/>
    </xf>
    <xf numFmtId="167" fontId="13" fillId="2" borderId="15" xfId="0" applyNumberFormat="1" applyFont="1" applyBorder="1" applyAlignment="1">
      <alignment/>
    </xf>
    <xf numFmtId="167" fontId="10" fillId="2" borderId="24" xfId="0" applyNumberFormat="1" applyFont="1" applyFill="1" applyBorder="1" applyAlignment="1">
      <alignment/>
    </xf>
    <xf numFmtId="167" fontId="10" fillId="2" borderId="25" xfId="0" applyNumberFormat="1" applyFont="1" applyFill="1" applyBorder="1" applyAlignment="1">
      <alignment/>
    </xf>
    <xf numFmtId="166" fontId="10" fillId="2" borderId="15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wrapText="1"/>
    </xf>
    <xf numFmtId="167" fontId="13" fillId="2" borderId="12" xfId="0" applyNumberFormat="1" applyFont="1" applyBorder="1" applyAlignment="1">
      <alignment/>
    </xf>
    <xf numFmtId="164" fontId="10" fillId="2" borderId="15" xfId="0" applyNumberFormat="1" applyFont="1" applyFill="1" applyBorder="1" applyAlignment="1">
      <alignment wrapText="1"/>
    </xf>
    <xf numFmtId="164" fontId="13" fillId="2" borderId="26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wrapText="1"/>
    </xf>
    <xf numFmtId="166" fontId="13" fillId="2" borderId="9" xfId="0" applyNumberFormat="1" applyFont="1" applyFill="1" applyBorder="1" applyAlignment="1">
      <alignment horizontal="center"/>
    </xf>
    <xf numFmtId="168" fontId="13" fillId="2" borderId="27" xfId="0" applyNumberFormat="1" applyFont="1" applyBorder="1" applyAlignment="1" applyProtection="1">
      <alignment wrapText="1"/>
      <protection/>
    </xf>
    <xf numFmtId="166" fontId="13" fillId="2" borderId="28" xfId="0" applyNumberFormat="1" applyFont="1" applyFill="1" applyBorder="1" applyAlignment="1">
      <alignment/>
    </xf>
    <xf numFmtId="167" fontId="13" fillId="2" borderId="8" xfId="0" applyNumberFormat="1" applyFont="1" applyBorder="1" applyAlignment="1">
      <alignment/>
    </xf>
    <xf numFmtId="166" fontId="13" fillId="2" borderId="29" xfId="0" applyNumberFormat="1" applyFont="1" applyFill="1" applyBorder="1" applyAlignment="1">
      <alignment/>
    </xf>
    <xf numFmtId="167" fontId="13" fillId="2" borderId="27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9" fillId="4" borderId="30" xfId="0" applyNumberFormat="1" applyFont="1" applyFill="1" applyBorder="1" applyAlignment="1">
      <alignment/>
    </xf>
    <xf numFmtId="164" fontId="9" fillId="4" borderId="31" xfId="0" applyNumberFormat="1" applyFont="1" applyFill="1" applyBorder="1" applyAlignment="1">
      <alignment/>
    </xf>
    <xf numFmtId="166" fontId="9" fillId="4" borderId="31" xfId="0" applyNumberFormat="1" applyFont="1" applyFill="1" applyBorder="1" applyAlignment="1">
      <alignment/>
    </xf>
    <xf numFmtId="164" fontId="9" fillId="4" borderId="32" xfId="0" applyNumberFormat="1" applyFont="1" applyFill="1" applyBorder="1" applyAlignment="1">
      <alignment/>
    </xf>
    <xf numFmtId="166" fontId="12" fillId="4" borderId="33" xfId="0" applyNumberFormat="1" applyFont="1" applyFill="1" applyBorder="1" applyAlignment="1">
      <alignment/>
    </xf>
    <xf numFmtId="166" fontId="9" fillId="4" borderId="34" xfId="0" applyNumberFormat="1" applyFont="1" applyFill="1" applyBorder="1" applyAlignment="1">
      <alignment/>
    </xf>
    <xf numFmtId="164" fontId="11" fillId="2" borderId="35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/>
    </xf>
    <xf numFmtId="166" fontId="10" fillId="2" borderId="36" xfId="0" applyNumberFormat="1" applyFont="1" applyFill="1" applyBorder="1" applyAlignment="1">
      <alignment/>
    </xf>
    <xf numFmtId="164" fontId="11" fillId="2" borderId="37" xfId="0" applyNumberFormat="1" applyFont="1" applyFill="1" applyBorder="1" applyAlignment="1">
      <alignment/>
    </xf>
    <xf numFmtId="164" fontId="14" fillId="2" borderId="18" xfId="0" applyNumberFormat="1" applyFont="1" applyFill="1" applyBorder="1" applyAlignment="1">
      <alignment/>
    </xf>
    <xf numFmtId="166" fontId="10" fillId="2" borderId="38" xfId="0" applyNumberFormat="1" applyFont="1" applyFill="1" applyBorder="1" applyAlignment="1">
      <alignment/>
    </xf>
    <xf numFmtId="166" fontId="12" fillId="2" borderId="18" xfId="0" applyNumberFormat="1" applyFont="1" applyFill="1" applyBorder="1" applyAlignment="1">
      <alignment/>
    </xf>
    <xf numFmtId="166" fontId="12" fillId="2" borderId="19" xfId="0" applyNumberFormat="1" applyFont="1" applyFill="1" applyBorder="1" applyAlignment="1">
      <alignment/>
    </xf>
    <xf numFmtId="164" fontId="10" fillId="2" borderId="38" xfId="0" applyNumberFormat="1" applyFont="1" applyFill="1" applyBorder="1" applyAlignment="1">
      <alignment/>
    </xf>
    <xf numFmtId="164" fontId="10" fillId="2" borderId="39" xfId="0" applyNumberFormat="1" applyFont="1" applyFill="1" applyBorder="1" applyAlignment="1">
      <alignment/>
    </xf>
    <xf numFmtId="166" fontId="10" fillId="2" borderId="21" xfId="0" applyNumberFormat="1" applyFont="1" applyFill="1" applyBorder="1" applyAlignment="1">
      <alignment/>
    </xf>
    <xf numFmtId="164" fontId="12" fillId="4" borderId="31" xfId="0" applyNumberFormat="1" applyFont="1" applyFill="1" applyBorder="1" applyAlignment="1">
      <alignment/>
    </xf>
    <xf numFmtId="166" fontId="12" fillId="4" borderId="31" xfId="0" applyNumberFormat="1" applyFont="1" applyFill="1" applyBorder="1" applyAlignment="1">
      <alignment/>
    </xf>
    <xf numFmtId="164" fontId="12" fillId="4" borderId="32" xfId="0" applyNumberFormat="1" applyFont="1" applyFill="1" applyBorder="1" applyAlignment="1">
      <alignment/>
    </xf>
    <xf numFmtId="166" fontId="14" fillId="2" borderId="38" xfId="0" applyNumberFormat="1" applyFont="1" applyFill="1" applyBorder="1" applyAlignment="1">
      <alignment/>
    </xf>
    <xf numFmtId="166" fontId="10" fillId="2" borderId="18" xfId="0" applyNumberFormat="1" applyFont="1" applyFill="1" applyBorder="1" applyAlignment="1">
      <alignment/>
    </xf>
    <xf numFmtId="166" fontId="10" fillId="2" borderId="19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wrapText="1"/>
    </xf>
    <xf numFmtId="166" fontId="10" fillId="2" borderId="15" xfId="0" applyNumberFormat="1" applyFont="1" applyFill="1" applyBorder="1" applyAlignment="1">
      <alignment/>
    </xf>
    <xf numFmtId="166" fontId="10" fillId="2" borderId="16" xfId="0" applyNumberFormat="1" applyFont="1" applyFill="1" applyBorder="1" applyAlignment="1">
      <alignment/>
    </xf>
    <xf numFmtId="164" fontId="9" fillId="2" borderId="35" xfId="0" applyNumberFormat="1" applyFont="1" applyFill="1" applyBorder="1" applyAlignment="1">
      <alignment/>
    </xf>
    <xf numFmtId="164" fontId="12" fillId="2" borderId="40" xfId="0" applyNumberFormat="1" applyFont="1" applyFill="1" applyBorder="1" applyAlignment="1">
      <alignment/>
    </xf>
    <xf numFmtId="164" fontId="10" fillId="2" borderId="39" xfId="0" applyNumberFormat="1" applyFont="1" applyFill="1" applyBorder="1" applyAlignment="1">
      <alignment wrapText="1"/>
    </xf>
    <xf numFmtId="164" fontId="12" fillId="2" borderId="23" xfId="0" applyNumberFormat="1" applyFont="1" applyFill="1" applyBorder="1" applyAlignment="1">
      <alignment/>
    </xf>
    <xf numFmtId="166" fontId="12" fillId="2" borderId="23" xfId="0" applyNumberFormat="1" applyFont="1" applyFill="1" applyBorder="1" applyAlignment="1">
      <alignment/>
    </xf>
    <xf numFmtId="166" fontId="9" fillId="2" borderId="36" xfId="0" applyNumberFormat="1" applyFont="1" applyFill="1" applyBorder="1" applyAlignment="1">
      <alignment/>
    </xf>
    <xf numFmtId="164" fontId="11" fillId="2" borderId="38" xfId="0" applyNumberFormat="1" applyFont="1" applyFill="1" applyBorder="1" applyAlignment="1">
      <alignment/>
    </xf>
    <xf numFmtId="166" fontId="12" fillId="2" borderId="38" xfId="0" applyNumberFormat="1" applyFont="1" applyFill="1" applyBorder="1" applyAlignment="1">
      <alignment/>
    </xf>
    <xf numFmtId="164" fontId="12" fillId="2" borderId="38" xfId="0" applyNumberFormat="1" applyFont="1" applyFill="1" applyBorder="1" applyAlignment="1">
      <alignment/>
    </xf>
    <xf numFmtId="166" fontId="9" fillId="2" borderId="41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 wrapText="1"/>
    </xf>
    <xf numFmtId="164" fontId="10" fillId="2" borderId="12" xfId="0" applyNumberFormat="1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/>
    </xf>
    <xf numFmtId="166" fontId="5" fillId="2" borderId="9" xfId="0" applyNumberFormat="1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/>
    </xf>
    <xf numFmtId="169" fontId="5" fillId="2" borderId="9" xfId="0" applyNumberFormat="1" applyFont="1" applyFill="1" applyBorder="1" applyAlignment="1">
      <alignment horizontal="right"/>
    </xf>
    <xf numFmtId="164" fontId="10" fillId="2" borderId="12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 horizontal="right"/>
    </xf>
    <xf numFmtId="164" fontId="10" fillId="2" borderId="22" xfId="0" applyNumberFormat="1" applyFont="1" applyFill="1" applyBorder="1" applyAlignment="1">
      <alignment/>
    </xf>
    <xf numFmtId="166" fontId="10" fillId="2" borderId="15" xfId="0" applyNumberFormat="1" applyFont="1" applyFill="1" applyBorder="1" applyAlignment="1">
      <alignment/>
    </xf>
    <xf numFmtId="166" fontId="10" fillId="2" borderId="16" xfId="0" applyNumberFormat="1" applyFont="1" applyFill="1" applyBorder="1" applyAlignment="1">
      <alignment/>
    </xf>
    <xf numFmtId="166" fontId="10" fillId="2" borderId="9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/>
    </xf>
    <xf numFmtId="164" fontId="10" fillId="2" borderId="15" xfId="0" applyNumberFormat="1" applyFont="1" applyFill="1" applyBorder="1" applyAlignment="1">
      <alignment/>
    </xf>
    <xf numFmtId="166" fontId="10" fillId="2" borderId="13" xfId="0" applyNumberFormat="1" applyFont="1" applyFill="1" applyBorder="1" applyAlignment="1">
      <alignment/>
    </xf>
    <xf numFmtId="166" fontId="10" fillId="2" borderId="8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/>
    </xf>
    <xf numFmtId="164" fontId="9" fillId="5" borderId="30" xfId="0" applyNumberFormat="1" applyFont="1" applyFill="1" applyBorder="1" applyAlignment="1">
      <alignment/>
    </xf>
    <xf numFmtId="164" fontId="12" fillId="5" borderId="31" xfId="0" applyNumberFormat="1" applyFont="1" applyFill="1" applyBorder="1" applyAlignment="1">
      <alignment/>
    </xf>
    <xf numFmtId="166" fontId="12" fillId="5" borderId="31" xfId="0" applyNumberFormat="1" applyFont="1" applyFill="1" applyBorder="1" applyAlignment="1">
      <alignment/>
    </xf>
    <xf numFmtId="164" fontId="12" fillId="5" borderId="32" xfId="0" applyNumberFormat="1" applyFont="1" applyFill="1" applyBorder="1" applyAlignment="1">
      <alignment/>
    </xf>
    <xf numFmtId="166" fontId="12" fillId="5" borderId="33" xfId="0" applyNumberFormat="1" applyFont="1" applyFill="1" applyBorder="1" applyAlignment="1">
      <alignment/>
    </xf>
    <xf numFmtId="166" fontId="9" fillId="5" borderId="34" xfId="0" applyNumberFormat="1" applyFont="1" applyFill="1" applyBorder="1" applyAlignment="1">
      <alignment/>
    </xf>
    <xf numFmtId="166" fontId="12" fillId="2" borderId="36" xfId="0" applyNumberFormat="1" applyFont="1" applyFill="1" applyBorder="1" applyAlignment="1">
      <alignment/>
    </xf>
    <xf numFmtId="164" fontId="9" fillId="6" borderId="30" xfId="0" applyNumberFormat="1" applyFont="1" applyFill="1" applyBorder="1" applyAlignment="1">
      <alignment/>
    </xf>
    <xf numFmtId="164" fontId="9" fillId="6" borderId="31" xfId="0" applyNumberFormat="1" applyFont="1" applyFill="1" applyBorder="1" applyAlignment="1">
      <alignment/>
    </xf>
    <xf numFmtId="166" fontId="12" fillId="6" borderId="31" xfId="0" applyNumberFormat="1" applyFont="1" applyFill="1" applyBorder="1" applyAlignment="1">
      <alignment/>
    </xf>
    <xf numFmtId="164" fontId="12" fillId="6" borderId="32" xfId="0" applyNumberFormat="1" applyFont="1" applyFill="1" applyBorder="1" applyAlignment="1">
      <alignment/>
    </xf>
    <xf numFmtId="166" fontId="12" fillId="6" borderId="33" xfId="0" applyNumberFormat="1" applyFont="1" applyFill="1" applyBorder="1" applyAlignment="1">
      <alignment/>
    </xf>
    <xf numFmtId="166" fontId="9" fillId="6" borderId="34" xfId="0" applyNumberFormat="1" applyFont="1" applyFill="1" applyBorder="1" applyAlignment="1">
      <alignment/>
    </xf>
    <xf numFmtId="164" fontId="15" fillId="7" borderId="42" xfId="0" applyNumberFormat="1" applyFont="1" applyFill="1" applyBorder="1" applyAlignment="1">
      <alignment/>
    </xf>
    <xf numFmtId="164" fontId="10" fillId="7" borderId="43" xfId="0" applyNumberFormat="1" applyFont="1" applyFill="1" applyBorder="1" applyAlignment="1">
      <alignment/>
    </xf>
    <xf numFmtId="166" fontId="10" fillId="7" borderId="43" xfId="0" applyNumberFormat="1" applyFont="1" applyFill="1" applyBorder="1" applyAlignment="1">
      <alignment/>
    </xf>
    <xf numFmtId="164" fontId="10" fillId="7" borderId="44" xfId="0" applyNumberFormat="1" applyFont="1" applyFill="1" applyBorder="1" applyAlignment="1">
      <alignment/>
    </xf>
    <xf numFmtId="166" fontId="5" fillId="7" borderId="45" xfId="0" applyNumberFormat="1" applyFont="1" applyFill="1" applyBorder="1" applyAlignment="1">
      <alignment/>
    </xf>
    <xf numFmtId="166" fontId="5" fillId="7" borderId="46" xfId="0" applyNumberFormat="1" applyFont="1" applyFill="1" applyBorder="1" applyAlignment="1">
      <alignment/>
    </xf>
    <xf numFmtId="164" fontId="16" fillId="2" borderId="0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FB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9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81"/>
  <sheetViews>
    <sheetView tabSelected="1" workbookViewId="0" topLeftCell="H1">
      <selection activeCell="L2" sqref="L2"/>
    </sheetView>
  </sheetViews>
  <sheetFormatPr defaultColWidth="8.66015625" defaultRowHeight="18"/>
  <cols>
    <col min="1" max="1" width="4.16015625" style="1" customWidth="1"/>
    <col min="2" max="2" width="75.83203125" style="1" customWidth="1"/>
    <col min="3" max="3" width="13.58203125" style="1" customWidth="1"/>
    <col min="4" max="4" width="64" style="1" customWidth="1"/>
    <col min="5" max="5" width="20.91015625" style="1" customWidth="1"/>
    <col min="6" max="6" width="21.41015625" style="1" customWidth="1"/>
    <col min="7" max="7" width="18.75" style="1" customWidth="1"/>
    <col min="8" max="8" width="19.41015625" style="1" customWidth="1"/>
    <col min="9" max="9" width="17" style="1" customWidth="1"/>
    <col min="10" max="10" width="20.58203125" style="1" customWidth="1"/>
    <col min="11" max="11" width="7.41015625" style="1" customWidth="1"/>
    <col min="12" max="12" width="8" style="1" customWidth="1"/>
    <col min="13" max="13" width="8.66015625" style="1" customWidth="1"/>
    <col min="14" max="15" width="8" style="1" customWidth="1"/>
    <col min="16" max="16" width="8.66015625" style="1" customWidth="1"/>
    <col min="17" max="17" width="7.91015625" style="1" customWidth="1"/>
    <col min="18" max="18" width="5.91015625" style="1" customWidth="1"/>
    <col min="19" max="19" width="8.66015625" style="1" customWidth="1"/>
    <col min="20" max="21" width="7.91015625" style="1" customWidth="1"/>
    <col min="22" max="22" width="8.66015625" style="1" customWidth="1"/>
    <col min="23" max="256" width="7.91015625" style="1" customWidth="1"/>
  </cols>
  <sheetData>
    <row r="1" s="1" customFormat="1" ht="11.25" customHeight="1"/>
    <row r="2" spans="10:11" s="1" customFormat="1" ht="17.25">
      <c r="J2" s="2" t="s">
        <v>0</v>
      </c>
      <c r="K2" s="2"/>
    </row>
    <row r="3" spans="1:239" s="1" customFormat="1" ht="21.75" customHeight="1">
      <c r="A3" s="4" t="s">
        <v>1</v>
      </c>
      <c r="B3" s="5"/>
      <c r="C3" s="5"/>
      <c r="D3" s="6"/>
      <c r="E3" s="7"/>
      <c r="F3" s="7"/>
      <c r="G3" s="7"/>
      <c r="H3" s="7"/>
      <c r="I3" s="7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</row>
    <row r="4" spans="1:239" s="1" customFormat="1" ht="17.25">
      <c r="A4" s="4"/>
      <c r="B4" s="5"/>
      <c r="C4" s="5"/>
      <c r="D4" s="6"/>
      <c r="E4" s="7"/>
      <c r="F4" s="7"/>
      <c r="G4" s="7"/>
      <c r="H4" s="7"/>
      <c r="I4" s="7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</row>
    <row r="5" spans="1:239" s="1" customFormat="1" ht="17.25">
      <c r="A5" s="9" t="s">
        <v>2</v>
      </c>
      <c r="B5" s="10" t="s">
        <v>3</v>
      </c>
      <c r="C5" s="11" t="s">
        <v>4</v>
      </c>
      <c r="D5" s="10" t="s">
        <v>5</v>
      </c>
      <c r="E5" s="12" t="s">
        <v>6</v>
      </c>
      <c r="F5" s="13"/>
      <c r="G5" s="13"/>
      <c r="H5" s="14"/>
      <c r="I5" s="15"/>
      <c r="J5" s="16" t="s">
        <v>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s="1" customFormat="1" ht="17.25">
      <c r="A6" s="17"/>
      <c r="B6" s="18"/>
      <c r="C6" s="19" t="s">
        <v>8</v>
      </c>
      <c r="D6" s="18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1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39" s="1" customFormat="1" ht="17.25">
      <c r="A7" s="22"/>
      <c r="B7" s="23"/>
      <c r="C7" s="24"/>
      <c r="D7" s="23" t="s">
        <v>16</v>
      </c>
      <c r="E7" s="23"/>
      <c r="F7" s="23" t="s">
        <v>17</v>
      </c>
      <c r="G7" s="23" t="s">
        <v>18</v>
      </c>
      <c r="H7" s="23" t="s">
        <v>19</v>
      </c>
      <c r="I7" s="23"/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39" s="1" customFormat="1" ht="17.25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8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39" s="1" customFormat="1" ht="21.75" customHeight="1">
      <c r="A9" s="29" t="s">
        <v>20</v>
      </c>
      <c r="B9" s="30"/>
      <c r="C9" s="31"/>
      <c r="D9" s="30"/>
      <c r="E9" s="32"/>
      <c r="F9" s="32"/>
      <c r="G9" s="32"/>
      <c r="H9" s="32"/>
      <c r="I9" s="32"/>
      <c r="J9" s="3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239" s="1" customFormat="1" ht="41.25" customHeight="1">
      <c r="A10" s="34">
        <v>1</v>
      </c>
      <c r="B10" s="35" t="s">
        <v>21</v>
      </c>
      <c r="C10" s="36"/>
      <c r="D10" s="37" t="s">
        <v>22</v>
      </c>
      <c r="E10" s="35"/>
      <c r="F10" s="35"/>
      <c r="G10" s="35"/>
      <c r="H10" s="35"/>
      <c r="I10" s="35"/>
      <c r="J10" s="3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239" s="1" customFormat="1" ht="17.25">
      <c r="A11" s="39"/>
      <c r="B11" s="40" t="s">
        <v>23</v>
      </c>
      <c r="C11" s="41"/>
      <c r="D11" s="40"/>
      <c r="E11" s="42"/>
      <c r="F11" s="43"/>
      <c r="G11" s="43"/>
      <c r="H11" s="43"/>
      <c r="I11" s="43"/>
      <c r="J11" s="4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239" s="1" customFormat="1" ht="14.25" customHeight="1">
      <c r="A12" s="45"/>
      <c r="B12" s="46"/>
      <c r="C12" s="47">
        <v>236906</v>
      </c>
      <c r="D12" s="46"/>
      <c r="E12" s="48">
        <v>70000</v>
      </c>
      <c r="F12" s="49">
        <v>0</v>
      </c>
      <c r="G12" s="49">
        <v>0</v>
      </c>
      <c r="H12" s="49">
        <v>0</v>
      </c>
      <c r="I12" s="49">
        <v>0</v>
      </c>
      <c r="J12" s="50">
        <f>SUM(E12:I12)</f>
        <v>70000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</row>
    <row r="13" spans="1:239" s="1" customFormat="1" ht="17.25">
      <c r="A13" s="34">
        <v>2</v>
      </c>
      <c r="B13" s="35" t="s">
        <v>24</v>
      </c>
      <c r="C13" s="51"/>
      <c r="D13" s="35" t="s">
        <v>25</v>
      </c>
      <c r="E13" s="52"/>
      <c r="F13" s="53"/>
      <c r="G13" s="53"/>
      <c r="H13" s="53"/>
      <c r="I13" s="53"/>
      <c r="J13" s="4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</row>
    <row r="14" spans="1:239" s="1" customFormat="1" ht="24" customHeight="1">
      <c r="A14" s="45"/>
      <c r="B14" s="46" t="s">
        <v>26</v>
      </c>
      <c r="C14" s="47">
        <v>478000</v>
      </c>
      <c r="D14" s="40" t="s">
        <v>27</v>
      </c>
      <c r="E14" s="48">
        <v>128000</v>
      </c>
      <c r="F14" s="49">
        <v>0</v>
      </c>
      <c r="G14" s="49">
        <v>0</v>
      </c>
      <c r="H14" s="49">
        <v>0</v>
      </c>
      <c r="I14" s="49">
        <v>0</v>
      </c>
      <c r="J14" s="50">
        <f>SUM(E14:I14)</f>
        <v>128000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s="1" customFormat="1" ht="24.75" customHeight="1">
      <c r="A15" s="34">
        <v>3</v>
      </c>
      <c r="B15" s="54" t="s">
        <v>28</v>
      </c>
      <c r="C15" s="55">
        <v>250000</v>
      </c>
      <c r="D15" s="56" t="s">
        <v>29</v>
      </c>
      <c r="E15" s="57">
        <v>250000</v>
      </c>
      <c r="F15" s="58">
        <v>0</v>
      </c>
      <c r="G15" s="58">
        <v>0</v>
      </c>
      <c r="H15" s="59">
        <v>0</v>
      </c>
      <c r="I15" s="60">
        <v>0</v>
      </c>
      <c r="J15" s="50">
        <v>250000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s="1" customFormat="1" ht="33.75" customHeight="1">
      <c r="A16" s="26">
        <v>4</v>
      </c>
      <c r="B16" s="56" t="s">
        <v>30</v>
      </c>
      <c r="C16" s="61">
        <v>9000</v>
      </c>
      <c r="D16" s="62" t="s">
        <v>31</v>
      </c>
      <c r="E16" s="57">
        <v>9000</v>
      </c>
      <c r="F16" s="63">
        <v>0</v>
      </c>
      <c r="G16" s="63">
        <v>0</v>
      </c>
      <c r="H16" s="59">
        <v>0</v>
      </c>
      <c r="I16" s="60">
        <v>0</v>
      </c>
      <c r="J16" s="50">
        <f>SUM(E16:I16)</f>
        <v>9000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s="1" customFormat="1" ht="31.5" customHeight="1">
      <c r="A17" s="26">
        <v>5</v>
      </c>
      <c r="B17" s="35" t="s">
        <v>32</v>
      </c>
      <c r="C17" s="51">
        <v>266100</v>
      </c>
      <c r="D17" s="64" t="s">
        <v>33</v>
      </c>
      <c r="E17" s="57">
        <v>266100</v>
      </c>
      <c r="F17" s="63">
        <v>0</v>
      </c>
      <c r="G17" s="63">
        <v>0</v>
      </c>
      <c r="H17" s="59">
        <v>0</v>
      </c>
      <c r="I17" s="60">
        <v>0</v>
      </c>
      <c r="J17" s="50">
        <f>E17+F17+G17+H17+I17</f>
        <v>266100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s="1" customFormat="1" ht="33.75" customHeight="1">
      <c r="A18" s="65">
        <v>6</v>
      </c>
      <c r="B18" s="66" t="s">
        <v>34</v>
      </c>
      <c r="C18" s="67">
        <v>15000000</v>
      </c>
      <c r="D18" s="68" t="s">
        <v>35</v>
      </c>
      <c r="E18" s="69">
        <v>0</v>
      </c>
      <c r="F18" s="70">
        <v>0</v>
      </c>
      <c r="G18" s="70">
        <v>0</v>
      </c>
      <c r="H18" s="71">
        <v>5000000</v>
      </c>
      <c r="I18" s="72">
        <v>0</v>
      </c>
      <c r="J18" s="73">
        <f>E18+F18+G18+H18+I18</f>
        <v>5000000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s="1" customFormat="1" ht="14.25" customHeight="1">
      <c r="A19" s="74" t="s">
        <v>36</v>
      </c>
      <c r="B19" s="75"/>
      <c r="C19" s="76"/>
      <c r="D19" s="77"/>
      <c r="E19" s="78">
        <f>E12+E14+E15+E16+E17</f>
        <v>723100</v>
      </c>
      <c r="F19" s="78">
        <f>F12+F14+F15+F16+F17</f>
        <v>0</v>
      </c>
      <c r="G19" s="78">
        <f>G12+G14+G15+G16+G17</f>
        <v>0</v>
      </c>
      <c r="H19" s="78">
        <f>H12+H14+H15+H16+H17+H18</f>
        <v>5000000</v>
      </c>
      <c r="I19" s="78">
        <f>I12+I14+I15+I16+I17</f>
        <v>0</v>
      </c>
      <c r="J19" s="79">
        <f>J12+J14+J15+J16+J17+J18</f>
        <v>5723100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s="1" customFormat="1" ht="15" customHeight="1">
      <c r="A20" s="80"/>
      <c r="B20" s="81"/>
      <c r="C20" s="57"/>
      <c r="D20" s="81"/>
      <c r="E20" s="57"/>
      <c r="F20" s="57"/>
      <c r="G20" s="57"/>
      <c r="H20" s="57"/>
      <c r="I20" s="57"/>
      <c r="J20" s="8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s="1" customFormat="1" ht="17.25">
      <c r="A21" s="83" t="s">
        <v>37</v>
      </c>
      <c r="B21" s="84"/>
      <c r="C21" s="85"/>
      <c r="D21" s="30"/>
      <c r="E21" s="86"/>
      <c r="F21" s="86"/>
      <c r="G21" s="86"/>
      <c r="H21" s="86"/>
      <c r="I21" s="86"/>
      <c r="J21" s="8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s="1" customFormat="1" ht="35.25" customHeight="1">
      <c r="A22" s="34">
        <v>7</v>
      </c>
      <c r="B22" s="88" t="s">
        <v>38</v>
      </c>
      <c r="C22" s="51">
        <v>200000</v>
      </c>
      <c r="D22" s="89" t="s">
        <v>39</v>
      </c>
      <c r="E22" s="52">
        <v>200000</v>
      </c>
      <c r="F22" s="52">
        <v>0</v>
      </c>
      <c r="G22" s="52">
        <v>0</v>
      </c>
      <c r="H22" s="52">
        <v>0</v>
      </c>
      <c r="I22" s="52">
        <v>0</v>
      </c>
      <c r="J22" s="90">
        <f>E22+F22+G22+H22+I22</f>
        <v>200000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s="1" customFormat="1" ht="35.25" customHeight="1">
      <c r="A23" s="34">
        <v>8</v>
      </c>
      <c r="B23" s="88" t="s">
        <v>40</v>
      </c>
      <c r="C23" s="51">
        <v>230000</v>
      </c>
      <c r="D23" s="88" t="s">
        <v>41</v>
      </c>
      <c r="E23" s="52">
        <v>230000</v>
      </c>
      <c r="F23" s="52">
        <v>0</v>
      </c>
      <c r="G23" s="52">
        <v>0</v>
      </c>
      <c r="H23" s="52">
        <v>0</v>
      </c>
      <c r="I23" s="52">
        <v>0</v>
      </c>
      <c r="J23" s="90">
        <v>230000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s="1" customFormat="1" ht="16.5" customHeight="1">
      <c r="A24" s="74" t="s">
        <v>42</v>
      </c>
      <c r="B24" s="91"/>
      <c r="C24" s="92"/>
      <c r="D24" s="93"/>
      <c r="E24" s="78">
        <f aca="true" t="shared" si="0" ref="E24:J24">E22+E23</f>
        <v>430000</v>
      </c>
      <c r="F24" s="78">
        <f t="shared" si="0"/>
        <v>0</v>
      </c>
      <c r="G24" s="78">
        <f t="shared" si="0"/>
        <v>0</v>
      </c>
      <c r="H24" s="78">
        <f t="shared" si="0"/>
        <v>0</v>
      </c>
      <c r="I24" s="78">
        <f t="shared" si="0"/>
        <v>0</v>
      </c>
      <c r="J24" s="79">
        <f t="shared" si="0"/>
        <v>430000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s="1" customFormat="1" ht="15.75" customHeight="1">
      <c r="A25" s="80"/>
      <c r="B25" s="81"/>
      <c r="C25" s="57"/>
      <c r="D25" s="81"/>
      <c r="E25" s="57"/>
      <c r="F25" s="57"/>
      <c r="G25" s="57"/>
      <c r="H25" s="57"/>
      <c r="I25" s="57"/>
      <c r="J25" s="8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s="1" customFormat="1" ht="17.25">
      <c r="A26" s="83" t="s">
        <v>43</v>
      </c>
      <c r="B26" s="30"/>
      <c r="C26" s="94"/>
      <c r="D26" s="30"/>
      <c r="E26" s="95"/>
      <c r="F26" s="95"/>
      <c r="G26" s="95"/>
      <c r="H26" s="95"/>
      <c r="I26" s="95"/>
      <c r="J26" s="9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s="1" customFormat="1" ht="20.25" customHeight="1">
      <c r="A27" s="26">
        <v>9</v>
      </c>
      <c r="B27" s="30" t="s">
        <v>44</v>
      </c>
      <c r="C27" s="61">
        <v>200000</v>
      </c>
      <c r="D27" s="97" t="s">
        <v>45</v>
      </c>
      <c r="E27" s="98">
        <v>200000</v>
      </c>
      <c r="F27" s="98">
        <v>0</v>
      </c>
      <c r="G27" s="98">
        <v>0</v>
      </c>
      <c r="H27" s="98">
        <v>0</v>
      </c>
      <c r="I27" s="98">
        <v>0</v>
      </c>
      <c r="J27" s="99">
        <f>E27+F27+G27+H27+I27</f>
        <v>200000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s="1" customFormat="1" ht="15" customHeight="1">
      <c r="A28" s="26"/>
      <c r="B28" s="30"/>
      <c r="C28" s="61"/>
      <c r="D28" s="97"/>
      <c r="E28" s="98"/>
      <c r="F28" s="98"/>
      <c r="G28" s="98"/>
      <c r="H28" s="98"/>
      <c r="I28" s="98"/>
      <c r="J28" s="99">
        <f>E28+F28+G28+H28+I28</f>
        <v>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s="1" customFormat="1" ht="27.75" customHeight="1">
      <c r="A29" s="26">
        <v>10</v>
      </c>
      <c r="B29" s="30" t="s">
        <v>46</v>
      </c>
      <c r="C29" s="61">
        <v>142000</v>
      </c>
      <c r="D29" s="30" t="s">
        <v>47</v>
      </c>
      <c r="E29" s="98">
        <v>142000</v>
      </c>
      <c r="F29" s="98">
        <v>0</v>
      </c>
      <c r="G29" s="98">
        <v>0</v>
      </c>
      <c r="H29" s="98">
        <v>0</v>
      </c>
      <c r="I29" s="98">
        <v>0</v>
      </c>
      <c r="J29" s="99">
        <f>E29+F29+G29+H29+I29</f>
        <v>142000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s="1" customFormat="1" ht="33" customHeight="1">
      <c r="A30" s="34">
        <v>11</v>
      </c>
      <c r="B30" s="88" t="s">
        <v>48</v>
      </c>
      <c r="C30" s="51">
        <v>231000</v>
      </c>
      <c r="D30" s="89" t="s">
        <v>49</v>
      </c>
      <c r="E30" s="52">
        <v>231000</v>
      </c>
      <c r="F30" s="52">
        <v>0</v>
      </c>
      <c r="G30" s="52">
        <v>0</v>
      </c>
      <c r="H30" s="52">
        <v>0</v>
      </c>
      <c r="I30" s="52">
        <v>0</v>
      </c>
      <c r="J30" s="99">
        <f>E30+F30+G30+H30+I30</f>
        <v>231000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s="1" customFormat="1" ht="19.5" customHeight="1">
      <c r="A31" s="74" t="s">
        <v>50</v>
      </c>
      <c r="B31" s="91"/>
      <c r="C31" s="92"/>
      <c r="D31" s="93"/>
      <c r="E31" s="78">
        <f aca="true" t="shared" si="1" ref="E31:J31">SUM(E27:E30)</f>
        <v>573000</v>
      </c>
      <c r="F31" s="78">
        <f t="shared" si="1"/>
        <v>0</v>
      </c>
      <c r="G31" s="78">
        <f t="shared" si="1"/>
        <v>0</v>
      </c>
      <c r="H31" s="78">
        <f t="shared" si="1"/>
        <v>0</v>
      </c>
      <c r="I31" s="78">
        <f t="shared" si="1"/>
        <v>0</v>
      </c>
      <c r="J31" s="79">
        <f t="shared" si="1"/>
        <v>573000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s="1" customFormat="1" ht="16.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s="1" customFormat="1" ht="19.5" customHeight="1">
      <c r="A33" s="83" t="s">
        <v>51</v>
      </c>
      <c r="B33" s="30"/>
      <c r="C33" s="94"/>
      <c r="D33" s="30"/>
      <c r="E33" s="95"/>
      <c r="F33" s="95"/>
      <c r="G33" s="95"/>
      <c r="H33" s="95"/>
      <c r="I33" s="95"/>
      <c r="J33" s="9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s="1" customFormat="1" ht="28.5" customHeight="1">
      <c r="A34" s="34">
        <v>12</v>
      </c>
      <c r="B34" s="88" t="s">
        <v>52</v>
      </c>
      <c r="C34" s="51">
        <v>40000</v>
      </c>
      <c r="D34" s="102" t="s">
        <v>53</v>
      </c>
      <c r="E34" s="52">
        <v>40000</v>
      </c>
      <c r="F34" s="52">
        <v>0</v>
      </c>
      <c r="G34" s="52">
        <v>0</v>
      </c>
      <c r="H34" s="52">
        <v>0</v>
      </c>
      <c r="I34" s="52">
        <v>0</v>
      </c>
      <c r="J34" s="90">
        <v>40000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s="1" customFormat="1" ht="12.75" customHeight="1" hidden="1">
      <c r="A35" s="34"/>
      <c r="B35" s="88"/>
      <c r="C35" s="51"/>
      <c r="D35" s="102"/>
      <c r="E35" s="52"/>
      <c r="F35" s="52"/>
      <c r="G35" s="52"/>
      <c r="H35" s="52"/>
      <c r="I35" s="52"/>
      <c r="J35" s="9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239" s="1" customFormat="1" ht="19.5" customHeight="1">
      <c r="A36" s="74" t="s">
        <v>54</v>
      </c>
      <c r="B36" s="91"/>
      <c r="C36" s="92"/>
      <c r="D36" s="93"/>
      <c r="E36" s="78">
        <f>SUM(E34:E35)</f>
        <v>40000</v>
      </c>
      <c r="F36" s="78">
        <v>0</v>
      </c>
      <c r="G36" s="78">
        <v>0</v>
      </c>
      <c r="H36" s="78">
        <v>0</v>
      </c>
      <c r="I36" s="78">
        <v>0</v>
      </c>
      <c r="J36" s="79">
        <f>SUM(J34:J35)</f>
        <v>40000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</row>
    <row r="37" spans="1:239" s="1" customFormat="1" ht="19.5" customHeight="1">
      <c r="A37" s="80"/>
      <c r="B37" s="81"/>
      <c r="C37" s="57"/>
      <c r="D37" s="81"/>
      <c r="E37" s="57"/>
      <c r="F37" s="57"/>
      <c r="G37" s="57"/>
      <c r="H37" s="57"/>
      <c r="I37" s="57"/>
      <c r="J37" s="8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</row>
    <row r="38" spans="1:239" s="1" customFormat="1" ht="17.25">
      <c r="A38" s="29" t="s">
        <v>55</v>
      </c>
      <c r="B38" s="30"/>
      <c r="C38" s="95"/>
      <c r="D38" s="30"/>
      <c r="E38" s="95"/>
      <c r="F38" s="95"/>
      <c r="G38" s="95"/>
      <c r="H38" s="95"/>
      <c r="I38" s="95"/>
      <c r="J38" s="9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</row>
    <row r="39" spans="1:239" s="1" customFormat="1" ht="30.75" customHeight="1">
      <c r="A39" s="26">
        <v>13</v>
      </c>
      <c r="B39" s="56" t="s">
        <v>56</v>
      </c>
      <c r="C39" s="61">
        <v>600000</v>
      </c>
      <c r="D39" s="56" t="s">
        <v>57</v>
      </c>
      <c r="E39" s="98">
        <v>450000</v>
      </c>
      <c r="F39" s="98">
        <v>0</v>
      </c>
      <c r="G39" s="98">
        <v>0</v>
      </c>
      <c r="H39" s="98">
        <v>0</v>
      </c>
      <c r="I39" s="98">
        <v>0</v>
      </c>
      <c r="J39" s="99">
        <f>E39+F39+G39+H39+I39</f>
        <v>450000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</row>
    <row r="40" spans="1:239" s="1" customFormat="1" ht="28.5" customHeight="1">
      <c r="A40" s="34">
        <v>14</v>
      </c>
      <c r="B40" s="35" t="s">
        <v>58</v>
      </c>
      <c r="C40" s="51">
        <v>3050000</v>
      </c>
      <c r="D40" s="35" t="s">
        <v>59</v>
      </c>
      <c r="E40" s="52">
        <v>50000</v>
      </c>
      <c r="F40" s="52">
        <v>0</v>
      </c>
      <c r="G40" s="52">
        <v>0</v>
      </c>
      <c r="H40" s="52">
        <v>0</v>
      </c>
      <c r="I40" s="52">
        <v>0</v>
      </c>
      <c r="J40" s="99">
        <f>E40+F40+G40+H40+I40</f>
        <v>50000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</row>
    <row r="41" spans="1:239" s="1" customFormat="1" ht="18" customHeight="1">
      <c r="A41" s="74" t="s">
        <v>60</v>
      </c>
      <c r="B41" s="91"/>
      <c r="C41" s="92"/>
      <c r="D41" s="93"/>
      <c r="E41" s="78">
        <f aca="true" t="shared" si="2" ref="E41:J41">E39+E40</f>
        <v>500000</v>
      </c>
      <c r="F41" s="78">
        <f t="shared" si="2"/>
        <v>0</v>
      </c>
      <c r="G41" s="78">
        <f t="shared" si="2"/>
        <v>0</v>
      </c>
      <c r="H41" s="78">
        <f t="shared" si="2"/>
        <v>0</v>
      </c>
      <c r="I41" s="78">
        <f t="shared" si="2"/>
        <v>0</v>
      </c>
      <c r="J41" s="79">
        <f t="shared" si="2"/>
        <v>500000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239" s="1" customFormat="1" ht="14.25" customHeight="1">
      <c r="A42" s="100"/>
      <c r="B42" s="103"/>
      <c r="C42" s="104"/>
      <c r="D42" s="103"/>
      <c r="E42" s="104"/>
      <c r="F42" s="104"/>
      <c r="G42" s="104"/>
      <c r="H42" s="104"/>
      <c r="I42" s="104"/>
      <c r="J42" s="10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</row>
    <row r="43" spans="1:239" s="1" customFormat="1" ht="22.5" customHeight="1">
      <c r="A43" s="83" t="s">
        <v>61</v>
      </c>
      <c r="B43" s="106"/>
      <c r="C43" s="107"/>
      <c r="D43" s="108"/>
      <c r="E43" s="107"/>
      <c r="F43" s="107"/>
      <c r="G43" s="107"/>
      <c r="H43" s="107"/>
      <c r="I43" s="107"/>
      <c r="J43" s="10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</row>
    <row r="44" spans="1:239" s="1" customFormat="1" ht="48.75" customHeight="1">
      <c r="A44" s="26">
        <v>15</v>
      </c>
      <c r="B44" s="37" t="s">
        <v>62</v>
      </c>
      <c r="C44" s="51">
        <v>94700</v>
      </c>
      <c r="D44" s="37" t="s">
        <v>63</v>
      </c>
      <c r="E44" s="52">
        <v>94700</v>
      </c>
      <c r="F44" s="52">
        <v>0</v>
      </c>
      <c r="G44" s="52">
        <v>0</v>
      </c>
      <c r="H44" s="52">
        <v>0</v>
      </c>
      <c r="I44" s="52">
        <v>0</v>
      </c>
      <c r="J44" s="90">
        <f>E44+F44+G44+H44+I44</f>
        <v>94700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</row>
    <row r="45" spans="1:239" s="1" customFormat="1" ht="48.75" customHeight="1">
      <c r="A45" s="26"/>
      <c r="B45" s="110" t="s">
        <v>64</v>
      </c>
      <c r="C45" s="41">
        <v>25000</v>
      </c>
      <c r="D45" s="110" t="s">
        <v>65</v>
      </c>
      <c r="E45" s="42">
        <v>25000</v>
      </c>
      <c r="F45" s="42">
        <v>0</v>
      </c>
      <c r="G45" s="42">
        <v>0</v>
      </c>
      <c r="H45" s="42">
        <v>0</v>
      </c>
      <c r="I45" s="42">
        <v>0</v>
      </c>
      <c r="J45" s="44">
        <v>25000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</row>
    <row r="46" spans="1:239" s="1" customFormat="1" ht="23.25" customHeight="1">
      <c r="A46" s="26"/>
      <c r="B46" s="111" t="s">
        <v>66</v>
      </c>
      <c r="C46" s="47">
        <v>20000</v>
      </c>
      <c r="D46" s="62" t="s">
        <v>67</v>
      </c>
      <c r="E46" s="48">
        <v>20000</v>
      </c>
      <c r="F46" s="48">
        <v>0</v>
      </c>
      <c r="G46" s="48">
        <v>0</v>
      </c>
      <c r="H46" s="48">
        <v>0</v>
      </c>
      <c r="I46" s="48">
        <v>0</v>
      </c>
      <c r="J46" s="50">
        <v>20000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</row>
    <row r="47" spans="1:239" s="1" customFormat="1" ht="18" customHeight="1">
      <c r="A47" s="34">
        <v>16</v>
      </c>
      <c r="B47" s="35" t="s">
        <v>68</v>
      </c>
      <c r="C47" s="52"/>
      <c r="D47" s="35" t="s">
        <v>69</v>
      </c>
      <c r="E47" s="52"/>
      <c r="F47" s="52"/>
      <c r="G47" s="52"/>
      <c r="H47" s="52"/>
      <c r="I47" s="52"/>
      <c r="J47" s="9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</row>
    <row r="48" spans="1:239" s="1" customFormat="1" ht="18" customHeight="1">
      <c r="A48" s="112"/>
      <c r="B48" s="40"/>
      <c r="C48" s="41">
        <v>150000</v>
      </c>
      <c r="D48" s="40" t="s">
        <v>70</v>
      </c>
      <c r="E48" s="42">
        <v>150000</v>
      </c>
      <c r="F48" s="42">
        <v>0</v>
      </c>
      <c r="G48" s="42">
        <v>0</v>
      </c>
      <c r="H48" s="42">
        <v>0</v>
      </c>
      <c r="I48" s="42">
        <v>0</v>
      </c>
      <c r="J48" s="44">
        <f>E48+F48+G48+H48+I48</f>
        <v>150000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</row>
    <row r="49" spans="1:239" s="1" customFormat="1" ht="20.25" customHeight="1">
      <c r="A49" s="74" t="s">
        <v>71</v>
      </c>
      <c r="B49" s="91"/>
      <c r="C49" s="92"/>
      <c r="D49" s="91"/>
      <c r="E49" s="78">
        <f>E44+E45+E46+E48</f>
        <v>289700</v>
      </c>
      <c r="F49" s="78">
        <f>F44+F48</f>
        <v>0</v>
      </c>
      <c r="G49" s="78">
        <f>G44+G48</f>
        <v>0</v>
      </c>
      <c r="H49" s="78">
        <f>H44+H48</f>
        <v>0</v>
      </c>
      <c r="I49" s="78">
        <f>I44+I48</f>
        <v>0</v>
      </c>
      <c r="J49" s="79">
        <f>J44+J45+J46+J48</f>
        <v>289700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</row>
    <row r="50" spans="1:239" s="1" customFormat="1" ht="21" customHeight="1">
      <c r="A50" s="80"/>
      <c r="B50" s="81"/>
      <c r="C50" s="57"/>
      <c r="D50" s="81"/>
      <c r="E50" s="57"/>
      <c r="F50" s="57"/>
      <c r="G50" s="57"/>
      <c r="H50" s="57"/>
      <c r="I50" s="57"/>
      <c r="J50" s="8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</row>
    <row r="51" spans="1:239" s="1" customFormat="1" ht="21.75" customHeight="1">
      <c r="A51" s="29" t="s">
        <v>72</v>
      </c>
      <c r="B51" s="30"/>
      <c r="C51" s="95"/>
      <c r="D51" s="32"/>
      <c r="E51" s="95"/>
      <c r="F51" s="95"/>
      <c r="G51" s="95"/>
      <c r="H51" s="95"/>
      <c r="I51" s="95"/>
      <c r="J51" s="9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</row>
    <row r="52" spans="1:239" s="1" customFormat="1" ht="17.25">
      <c r="A52" s="34">
        <v>17</v>
      </c>
      <c r="B52" s="35" t="s">
        <v>73</v>
      </c>
      <c r="C52" s="51"/>
      <c r="D52" s="35" t="s">
        <v>74</v>
      </c>
      <c r="E52" s="52"/>
      <c r="F52" s="52"/>
      <c r="G52" s="52"/>
      <c r="H52" s="52"/>
      <c r="I52" s="52"/>
      <c r="J52" s="9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</row>
    <row r="53" spans="1:239" s="1" customFormat="1" ht="17.25">
      <c r="A53" s="39"/>
      <c r="B53" s="40" t="s">
        <v>75</v>
      </c>
      <c r="C53" s="41"/>
      <c r="D53" s="40" t="s">
        <v>76</v>
      </c>
      <c r="E53" s="42"/>
      <c r="F53" s="42"/>
      <c r="G53" s="42"/>
      <c r="H53" s="42"/>
      <c r="I53" s="42"/>
      <c r="J53" s="4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</row>
    <row r="54" spans="1:239" s="1" customFormat="1" ht="17.25">
      <c r="A54" s="45"/>
      <c r="B54" s="46"/>
      <c r="C54" s="47">
        <v>12004080</v>
      </c>
      <c r="D54" s="46"/>
      <c r="E54" s="48">
        <v>1228000</v>
      </c>
      <c r="F54" s="48">
        <v>2695000</v>
      </c>
      <c r="G54" s="48">
        <v>0</v>
      </c>
      <c r="H54" s="48">
        <v>0</v>
      </c>
      <c r="I54" s="48">
        <v>0</v>
      </c>
      <c r="J54" s="50">
        <f>E54+F54+G54+H54+I54</f>
        <v>3923000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</row>
    <row r="55" spans="1:239" s="1" customFormat="1" ht="33.75" customHeight="1">
      <c r="A55" s="34">
        <v>18</v>
      </c>
      <c r="B55" s="35" t="s">
        <v>77</v>
      </c>
      <c r="C55" s="51"/>
      <c r="D55" s="110" t="s">
        <v>78</v>
      </c>
      <c r="E55" s="52"/>
      <c r="F55" s="52"/>
      <c r="G55" s="52"/>
      <c r="H55" s="52"/>
      <c r="I55" s="113" t="s">
        <v>79</v>
      </c>
      <c r="J55" s="90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</row>
    <row r="56" spans="1:239" s="1" customFormat="1" ht="17.25">
      <c r="A56" s="45"/>
      <c r="B56" s="46"/>
      <c r="C56" s="47">
        <v>265000</v>
      </c>
      <c r="D56" s="62"/>
      <c r="E56" s="48">
        <v>15000</v>
      </c>
      <c r="F56" s="48">
        <v>0</v>
      </c>
      <c r="G56" s="48">
        <v>0</v>
      </c>
      <c r="H56" s="48">
        <v>0</v>
      </c>
      <c r="I56" s="48">
        <v>250000</v>
      </c>
      <c r="J56" s="50">
        <f>E56+F56+G56+H56+I56</f>
        <v>265000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</row>
    <row r="57" spans="1:239" s="1" customFormat="1" ht="17.25">
      <c r="A57" s="34"/>
      <c r="B57" s="35" t="s">
        <v>80</v>
      </c>
      <c r="C57" s="51"/>
      <c r="D57" s="40" t="s">
        <v>81</v>
      </c>
      <c r="E57" s="52"/>
      <c r="F57" s="52"/>
      <c r="G57" s="52"/>
      <c r="H57" s="52"/>
      <c r="I57" s="52"/>
      <c r="J57" s="90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</row>
    <row r="58" spans="1:239" s="1" customFormat="1" ht="17.25">
      <c r="A58" s="45">
        <v>19</v>
      </c>
      <c r="B58" s="46" t="s">
        <v>82</v>
      </c>
      <c r="C58" s="47">
        <v>2213301</v>
      </c>
      <c r="D58" s="40"/>
      <c r="E58" s="48">
        <v>610811</v>
      </c>
      <c r="F58" s="48">
        <v>0</v>
      </c>
      <c r="G58" s="48">
        <v>1500000</v>
      </c>
      <c r="H58" s="48">
        <v>0</v>
      </c>
      <c r="I58" s="48">
        <v>0</v>
      </c>
      <c r="J58" s="50">
        <f>E58+F58+G58+H58+I58</f>
        <v>2110811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</row>
    <row r="59" spans="1:239" s="1" customFormat="1" ht="12.75" customHeight="1" hidden="1">
      <c r="A59" s="26"/>
      <c r="B59" s="46"/>
      <c r="C59" s="61"/>
      <c r="D59" s="46"/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50">
        <f>E59+F59+G59+H59+I59</f>
        <v>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</row>
    <row r="60" spans="1:239" s="1" customFormat="1" ht="17.25">
      <c r="A60" s="26">
        <v>20</v>
      </c>
      <c r="B60" s="114" t="s">
        <v>83</v>
      </c>
      <c r="C60" s="51"/>
      <c r="D60" s="114" t="s">
        <v>84</v>
      </c>
      <c r="E60" s="52"/>
      <c r="F60" s="52"/>
      <c r="G60" s="115" t="s">
        <v>85</v>
      </c>
      <c r="H60" s="52"/>
      <c r="I60" s="52"/>
      <c r="J60" s="9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</row>
    <row r="61" spans="1:239" s="1" customFormat="1" ht="22.5" customHeight="1">
      <c r="A61" s="26"/>
      <c r="B61" s="116" t="s">
        <v>86</v>
      </c>
      <c r="C61" s="41">
        <v>695000</v>
      </c>
      <c r="D61" s="116" t="s">
        <v>87</v>
      </c>
      <c r="E61" s="48">
        <v>139000</v>
      </c>
      <c r="F61" s="48">
        <v>0</v>
      </c>
      <c r="G61" s="117">
        <v>258000</v>
      </c>
      <c r="H61" s="48">
        <v>0</v>
      </c>
      <c r="I61" s="48">
        <v>0</v>
      </c>
      <c r="J61" s="50">
        <f>E61+F61+G61+H61+I61</f>
        <v>397000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</row>
    <row r="62" spans="1:239" s="1" customFormat="1" ht="22.5" customHeight="1">
      <c r="A62" s="26">
        <v>21</v>
      </c>
      <c r="B62" s="116" t="s">
        <v>88</v>
      </c>
      <c r="C62" s="61">
        <v>100000</v>
      </c>
      <c r="D62" s="116" t="s">
        <v>89</v>
      </c>
      <c r="E62" s="48">
        <v>100000</v>
      </c>
      <c r="F62" s="48">
        <v>0</v>
      </c>
      <c r="G62" s="117">
        <v>0</v>
      </c>
      <c r="H62" s="48">
        <v>0</v>
      </c>
      <c r="I62" s="48">
        <v>0</v>
      </c>
      <c r="J62" s="50">
        <v>100000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</row>
    <row r="63" spans="1:239" s="1" customFormat="1" ht="17.25" customHeight="1">
      <c r="A63" s="26">
        <v>22</v>
      </c>
      <c r="B63" s="118" t="s">
        <v>90</v>
      </c>
      <c r="C63" s="61">
        <v>93000</v>
      </c>
      <c r="D63" s="35"/>
      <c r="E63" s="119">
        <v>93000</v>
      </c>
      <c r="F63" s="119">
        <v>0</v>
      </c>
      <c r="G63" s="119">
        <v>0</v>
      </c>
      <c r="H63" s="119">
        <v>0</v>
      </c>
      <c r="I63" s="119">
        <v>0</v>
      </c>
      <c r="J63" s="120">
        <v>93000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</row>
    <row r="64" spans="1:239" s="1" customFormat="1" ht="17.25">
      <c r="A64" s="26"/>
      <c r="B64" s="118"/>
      <c r="C64" s="61">
        <v>8501</v>
      </c>
      <c r="D64" s="46" t="s">
        <v>91</v>
      </c>
      <c r="E64" s="119"/>
      <c r="F64" s="119"/>
      <c r="G64" s="119"/>
      <c r="H64" s="119"/>
      <c r="I64" s="119"/>
      <c r="J64" s="12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</row>
    <row r="65" spans="1:239" s="1" customFormat="1" ht="12.75" customHeight="1" hidden="1">
      <c r="A65" s="34">
        <v>23</v>
      </c>
      <c r="B65" s="114"/>
      <c r="C65" s="51"/>
      <c r="D65" s="114"/>
      <c r="E65" s="121"/>
      <c r="F65" s="121"/>
      <c r="G65" s="121"/>
      <c r="H65" s="121"/>
      <c r="I65" s="121"/>
      <c r="J65" s="120">
        <v>98000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</row>
    <row r="66" spans="1:239" s="1" customFormat="1" ht="30" customHeight="1">
      <c r="A66" s="34"/>
      <c r="B66" s="114" t="s">
        <v>92</v>
      </c>
      <c r="C66" s="41">
        <v>98000</v>
      </c>
      <c r="D66" s="122" t="s">
        <v>93</v>
      </c>
      <c r="E66" s="123">
        <v>98000</v>
      </c>
      <c r="F66" s="123">
        <v>0</v>
      </c>
      <c r="G66" s="123">
        <v>0</v>
      </c>
      <c r="H66" s="123">
        <v>0</v>
      </c>
      <c r="I66" s="123">
        <v>0</v>
      </c>
      <c r="J66" s="120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</row>
    <row r="67" spans="1:239" s="1" customFormat="1" ht="30.75" customHeight="1">
      <c r="A67" s="26">
        <v>24</v>
      </c>
      <c r="B67" s="124" t="s">
        <v>94</v>
      </c>
      <c r="C67" s="61">
        <v>19500</v>
      </c>
      <c r="D67" s="125" t="s">
        <v>95</v>
      </c>
      <c r="E67" s="119">
        <v>19500</v>
      </c>
      <c r="F67" s="119">
        <v>0</v>
      </c>
      <c r="G67" s="119">
        <v>0</v>
      </c>
      <c r="H67" s="119">
        <v>0</v>
      </c>
      <c r="I67" s="119">
        <v>0</v>
      </c>
      <c r="J67" s="120">
        <v>19500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</row>
    <row r="68" spans="1:239" s="1" customFormat="1" ht="30.75" customHeight="1">
      <c r="A68" s="45">
        <v>25</v>
      </c>
      <c r="B68" s="116" t="s">
        <v>96</v>
      </c>
      <c r="C68" s="47">
        <v>96000</v>
      </c>
      <c r="D68" s="116" t="s">
        <v>97</v>
      </c>
      <c r="E68" s="123">
        <v>96000</v>
      </c>
      <c r="F68" s="123">
        <v>0</v>
      </c>
      <c r="G68" s="123">
        <v>0</v>
      </c>
      <c r="H68" s="123">
        <v>0</v>
      </c>
      <c r="I68" s="123">
        <v>0</v>
      </c>
      <c r="J68" s="126">
        <v>96000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</row>
    <row r="69" spans="1:239" s="1" customFormat="1" ht="36" customHeight="1">
      <c r="A69" s="45">
        <v>26</v>
      </c>
      <c r="B69" s="62" t="s">
        <v>98</v>
      </c>
      <c r="C69" s="47">
        <v>150000</v>
      </c>
      <c r="D69" s="62" t="s">
        <v>99</v>
      </c>
      <c r="E69" s="123">
        <v>150000</v>
      </c>
      <c r="F69" s="123">
        <v>0</v>
      </c>
      <c r="G69" s="123">
        <v>0</v>
      </c>
      <c r="H69" s="123">
        <v>0</v>
      </c>
      <c r="I69" s="123">
        <v>0</v>
      </c>
      <c r="J69" s="126">
        <v>150000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</row>
    <row r="70" spans="1:239" s="1" customFormat="1" ht="36" customHeight="1">
      <c r="A70" s="45">
        <v>27</v>
      </c>
      <c r="B70" s="62" t="s">
        <v>100</v>
      </c>
      <c r="C70" s="47">
        <v>100000</v>
      </c>
      <c r="D70" s="62" t="s">
        <v>101</v>
      </c>
      <c r="E70" s="123">
        <v>100000</v>
      </c>
      <c r="F70" s="123">
        <v>0</v>
      </c>
      <c r="G70" s="123">
        <v>0</v>
      </c>
      <c r="H70" s="123">
        <v>0</v>
      </c>
      <c r="I70" s="123">
        <v>0</v>
      </c>
      <c r="J70" s="126">
        <v>100000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</row>
    <row r="71" spans="1:239" s="1" customFormat="1" ht="30" customHeight="1">
      <c r="A71" s="45">
        <v>28</v>
      </c>
      <c r="B71" s="116" t="s">
        <v>102</v>
      </c>
      <c r="C71" s="47">
        <v>10000</v>
      </c>
      <c r="D71" s="116" t="s">
        <v>103</v>
      </c>
      <c r="E71" s="123">
        <v>10000</v>
      </c>
      <c r="F71" s="123">
        <v>0</v>
      </c>
      <c r="G71" s="123">
        <v>0</v>
      </c>
      <c r="H71" s="123">
        <v>0</v>
      </c>
      <c r="I71" s="123">
        <v>0</v>
      </c>
      <c r="J71" s="126">
        <v>10000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</row>
    <row r="72" spans="1:239" s="1" customFormat="1" ht="38.25" customHeight="1">
      <c r="A72" s="45">
        <v>29</v>
      </c>
      <c r="B72" s="62" t="s">
        <v>104</v>
      </c>
      <c r="C72" s="47">
        <v>18000</v>
      </c>
      <c r="D72" s="62" t="s">
        <v>105</v>
      </c>
      <c r="E72" s="123">
        <v>18000</v>
      </c>
      <c r="F72" s="123">
        <v>0</v>
      </c>
      <c r="G72" s="123">
        <v>0</v>
      </c>
      <c r="H72" s="123">
        <v>0</v>
      </c>
      <c r="I72" s="123">
        <v>0</v>
      </c>
      <c r="J72" s="126">
        <v>18000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</row>
    <row r="73" spans="1:239" s="1" customFormat="1" ht="33" customHeight="1">
      <c r="A73" s="39">
        <v>30</v>
      </c>
      <c r="B73" s="122" t="s">
        <v>106</v>
      </c>
      <c r="C73" s="41">
        <v>21000</v>
      </c>
      <c r="D73" s="110" t="s">
        <v>107</v>
      </c>
      <c r="E73" s="127">
        <v>21000</v>
      </c>
      <c r="F73" s="127">
        <v>0</v>
      </c>
      <c r="G73" s="127">
        <v>0</v>
      </c>
      <c r="H73" s="127">
        <v>0</v>
      </c>
      <c r="I73" s="127">
        <v>0</v>
      </c>
      <c r="J73" s="128">
        <v>21000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</row>
    <row r="74" spans="1:239" s="1" customFormat="1" ht="19.5" customHeight="1">
      <c r="A74" s="129" t="s">
        <v>108</v>
      </c>
      <c r="B74" s="130"/>
      <c r="C74" s="131"/>
      <c r="D74" s="132"/>
      <c r="E74" s="133">
        <f>SUM(E52:E73)</f>
        <v>2698311</v>
      </c>
      <c r="F74" s="133">
        <f>SUM(F52:F73)</f>
        <v>2695000</v>
      </c>
      <c r="G74" s="133">
        <f>SUM(G52:G73)</f>
        <v>1758000</v>
      </c>
      <c r="H74" s="133">
        <f>SUM(H52:H73)</f>
        <v>0</v>
      </c>
      <c r="I74" s="133">
        <f>SUM(I52:I73)</f>
        <v>250000</v>
      </c>
      <c r="J74" s="134">
        <f>SUM(J54:J73)</f>
        <v>7401311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</row>
    <row r="75" spans="1:239" s="1" customFormat="1" ht="23.25" customHeight="1">
      <c r="A75" s="100"/>
      <c r="B75" s="103"/>
      <c r="C75" s="104"/>
      <c r="D75" s="103"/>
      <c r="E75" s="104"/>
      <c r="F75" s="104"/>
      <c r="G75" s="104"/>
      <c r="H75" s="104"/>
      <c r="I75" s="104"/>
      <c r="J75" s="13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</row>
    <row r="76" spans="1:239" s="1" customFormat="1" ht="17.25">
      <c r="A76" s="29" t="s">
        <v>109</v>
      </c>
      <c r="B76" s="30"/>
      <c r="C76" s="95"/>
      <c r="D76" s="30"/>
      <c r="E76" s="95"/>
      <c r="F76" s="95"/>
      <c r="G76" s="95"/>
      <c r="H76" s="95"/>
      <c r="I76" s="95"/>
      <c r="J76" s="9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</row>
    <row r="77" spans="1:239" s="1" customFormat="1" ht="27" customHeight="1">
      <c r="A77" s="34">
        <v>31</v>
      </c>
      <c r="B77" s="35" t="s">
        <v>110</v>
      </c>
      <c r="C77" s="51">
        <v>8080000</v>
      </c>
      <c r="D77" s="40" t="s">
        <v>111</v>
      </c>
      <c r="E77" s="52">
        <v>250886</v>
      </c>
      <c r="F77" s="52">
        <v>1499000</v>
      </c>
      <c r="G77" s="52">
        <v>0</v>
      </c>
      <c r="H77" s="52">
        <v>0</v>
      </c>
      <c r="I77" s="52">
        <v>0</v>
      </c>
      <c r="J77" s="90">
        <v>1749886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</row>
    <row r="78" spans="1:239" s="1" customFormat="1" ht="17.25" customHeight="1">
      <c r="A78" s="136" t="s">
        <v>112</v>
      </c>
      <c r="B78" s="137"/>
      <c r="C78" s="138"/>
      <c r="D78" s="139"/>
      <c r="E78" s="140">
        <f aca="true" t="shared" si="3" ref="E78:J78">SUM(E77)</f>
        <v>250886</v>
      </c>
      <c r="F78" s="140">
        <f t="shared" si="3"/>
        <v>1499000</v>
      </c>
      <c r="G78" s="140">
        <f t="shared" si="3"/>
        <v>0</v>
      </c>
      <c r="H78" s="140">
        <f t="shared" si="3"/>
        <v>0</v>
      </c>
      <c r="I78" s="140">
        <f t="shared" si="3"/>
        <v>0</v>
      </c>
      <c r="J78" s="141">
        <f t="shared" si="3"/>
        <v>1749886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</row>
    <row r="79" spans="1:239" s="1" customFormat="1" ht="24.75" customHeight="1">
      <c r="A79" s="142" t="s">
        <v>113</v>
      </c>
      <c r="B79" s="143"/>
      <c r="C79" s="144"/>
      <c r="D79" s="145"/>
      <c r="E79" s="146">
        <f aca="true" t="shared" si="4" ref="E79:J79">E19+E24+E31+E36+E41+E49+E74+E78</f>
        <v>5504997</v>
      </c>
      <c r="F79" s="146">
        <f t="shared" si="4"/>
        <v>4194000</v>
      </c>
      <c r="G79" s="146">
        <f t="shared" si="4"/>
        <v>1758000</v>
      </c>
      <c r="H79" s="146">
        <f t="shared" si="4"/>
        <v>5000000</v>
      </c>
      <c r="I79" s="146">
        <f t="shared" si="4"/>
        <v>250000</v>
      </c>
      <c r="J79" s="147">
        <f t="shared" si="4"/>
        <v>16706997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</row>
    <row r="80" spans="1:2" s="1" customFormat="1" ht="17.25">
      <c r="A80" s="148" t="s">
        <v>114</v>
      </c>
      <c r="B80" s="149"/>
    </row>
    <row r="81" spans="1:2" s="1" customFormat="1" ht="17.25">
      <c r="A81" s="148" t="s">
        <v>115</v>
      </c>
      <c r="B81" s="149"/>
    </row>
  </sheetData>
  <mergeCells count="35">
    <mergeCell ref="J2:K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32:J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44:A46"/>
    <mergeCell ref="A60:A61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A65:A66"/>
    <mergeCell ref="J65:J66"/>
  </mergeCells>
  <printOptions horizontalCentered="1"/>
  <pageMargins left="0.39375" right="0.19652777777777777" top="0.19652777777777777" bottom="0.19652777777777777" header="0" footer="0"/>
  <pageSetup fitToHeight="1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2006-01-23T08:23:09Z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