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wydatki" sheetId="1" r:id="rId1"/>
    <sheet name="dochody" sheetId="2" r:id="rId2"/>
  </sheets>
  <definedNames>
    <definedName name="_xlnm.Print_Area" localSheetId="1">'dochody'!$A$1:$F$200</definedName>
  </definedNames>
  <calcPr fullCalcOnLoad="1"/>
</workbook>
</file>

<file path=xl/sharedStrings.xml><?xml version="1.0" encoding="utf-8"?>
<sst xmlns="http://schemas.openxmlformats.org/spreadsheetml/2006/main" count="260" uniqueCount="260">
  <si>
    <t>Załącznik nr 1  do uchwały  nr XXX/286/05 Rady Miejskiej we Wrześni</t>
  </si>
  <si>
    <t>z dnia 25 lutego   2005r.</t>
  </si>
  <si>
    <r>
      <rPr>
        <b/>
        <sz val="10"/>
        <color indexed="8"/>
        <rFont val="Times New Roman CE"/>
        <family val="0"/>
      </rPr>
      <t xml:space="preserve">                                              </t>
    </r>
    <r>
      <rPr>
        <b/>
        <sz val="10"/>
        <color indexed="8"/>
        <rFont val="Verdana"/>
        <family val="2"/>
      </rPr>
      <t xml:space="preserve">  D O C H O D Y</t>
    </r>
  </si>
  <si>
    <t xml:space="preserve"> Dział</t>
  </si>
  <si>
    <t>Plan</t>
  </si>
  <si>
    <t>w tym wydatki</t>
  </si>
  <si>
    <r>
      <rPr>
        <sz val="8"/>
        <color indexed="8"/>
        <rFont val="Verdana"/>
        <family val="2"/>
      </rPr>
      <t xml:space="preserve"> Rozdz.</t>
    </r>
  </si>
  <si>
    <t xml:space="preserve">       T r e ś ć</t>
  </si>
  <si>
    <t>na 2005r.</t>
  </si>
  <si>
    <t>na zadania</t>
  </si>
  <si>
    <t xml:space="preserve"> §</t>
  </si>
  <si>
    <t>zlecone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</si>
  <si>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</si>
  <si>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</si>
  <si>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</si>
  <si>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</si>
  <si>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</si>
  <si>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</si>
  <si>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</t>
  </si>
  <si>
    <t>jednostkami samorządu terytorialnego</t>
  </si>
  <si>
    <t>Drogi publiczne gminne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</si>
  <si>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</si>
  <si>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</si>
  <si>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</si>
  <si>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</si>
  <si>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700</t>
  </si>
  <si>
    <t>Gospodarka mieszkaniowa</t>
  </si>
  <si>
    <t>70005</t>
  </si>
  <si>
    <t>Gospodarka gruntami i nieruchomościami</t>
  </si>
  <si>
    <t>§ 0470</t>
  </si>
  <si>
    <r>
      <rPr>
        <sz val="8"/>
        <rFont val="Verdana"/>
        <family val="2"/>
      </rPr>
      <t>Wpływy z opłat za zarząd, użytkowanie i użytk. wieczyste nieruch.</t>
    </r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</si>
  <si>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</si>
  <si>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</si>
  <si>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</si>
  <si>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rPr>
        <sz val="8"/>
        <rFont val="Verdana"/>
        <family val="2"/>
      </rPr>
      <t xml:space="preserve"> do sektora finansów publicznych oraz innych umów o podobnych charakt.</t>
    </r>
  </si>
  <si>
    <t>§ 0770</t>
  </si>
  <si>
    <t>Wpłaty z tytułu odpłatnego nabycia prawa własności nieruchomości</t>
  </si>
  <si>
    <t>oraz prawa użytkowania wieczystego nieruchomości</t>
  </si>
  <si>
    <t xml:space="preserve">  w tym ze sprzedaży mieszkań komunalnych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</si>
  <si>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</si>
  <si>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</si>
  <si>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</si>
  <si>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</si>
  <si>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</si>
  <si>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</si>
  <si>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</si>
  <si>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</si>
  <si>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</si>
  <si>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</si>
  <si>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</si>
  <si>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</si>
  <si>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</si>
  <si>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</si>
  <si>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</si>
  <si>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rPr>
        <sz val="8"/>
        <rFont val="Verdana"/>
        <family val="2"/>
      </rPr>
      <t xml:space="preserve"> do sektora finansów publicznych oraz innych umów o podobnych charakt.</t>
    </r>
  </si>
  <si>
    <t>§ 0830</t>
  </si>
  <si>
    <t>Wpływy z usług</t>
  </si>
  <si>
    <t>75095</t>
  </si>
  <si>
    <t>Pozostała działalność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</si>
  <si>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</si>
  <si>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</si>
  <si>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</si>
  <si>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</si>
  <si>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</si>
  <si>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</si>
  <si>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</si>
  <si>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</si>
  <si>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</si>
  <si>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</si>
  <si>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</si>
  <si>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Wybory do Sejmu i Senatu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</si>
  <si>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</si>
  <si>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</si>
  <si>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</si>
  <si>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754</t>
  </si>
  <si>
    <t>Bezpieczeństwo publiczne i ochrona przeciwpożarowa</t>
  </si>
  <si>
    <t>75414</t>
  </si>
  <si>
    <t>Obrona cywilna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</si>
  <si>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</si>
  <si>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</si>
  <si>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</t>
    </r>
    <r>
      <rPr>
        <sz val="8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</si>
  <si>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</si>
  <si>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</si>
  <si>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</si>
  <si>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</si>
  <si>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</si>
  <si>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</si>
  <si>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</si>
  <si>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</si>
  <si>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</si>
  <si>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</si>
  <si>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</si>
  <si>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r>
      <rPr>
        <sz val="8"/>
        <rFont val="Verdana"/>
        <family val="2"/>
      </rPr>
      <t>Podatek od działalności gosp. opłacany w formie karty podatkowej</t>
    </r>
  </si>
  <si>
    <t>§ 0910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</si>
  <si>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</si>
  <si>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</si>
  <si>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</si>
  <si>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</si>
  <si>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</si>
  <si>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</si>
  <si>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</si>
  <si>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</si>
  <si>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</si>
  <si>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</si>
  <si>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</si>
  <si>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</si>
  <si>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</si>
  <si>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</si>
  <si>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</si>
  <si>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</si>
  <si>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</si>
  <si>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</si>
  <si>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</si>
  <si>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§ 0450</t>
  </si>
  <si>
    <t>Wpływy z opłaty administracyjnej</t>
  </si>
  <si>
    <t>§ 0500</t>
  </si>
  <si>
    <t>Podatek od czynności cywilnoprawnych</t>
  </si>
  <si>
    <t>§ 0690</t>
  </si>
  <si>
    <t>Wpływy z różnych opłat</t>
  </si>
  <si>
    <t>§ 0910</t>
  </si>
  <si>
    <t>Odsetki od nieterminowych wpłat z tytułu  podatków i opłat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</si>
  <si>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</si>
  <si>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</si>
  <si>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</si>
  <si>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</si>
  <si>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</si>
  <si>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</si>
  <si>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</si>
  <si>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</si>
  <si>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</si>
  <si>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</si>
  <si>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</si>
  <si>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</si>
  <si>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</si>
  <si>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</si>
  <si>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</si>
  <si>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</si>
  <si>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</si>
  <si>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§ 0450</t>
  </si>
  <si>
    <t>Wpływy z opłaty administracyjnej</t>
  </si>
  <si>
    <t>§ 0500</t>
  </si>
  <si>
    <t>Podatek od czynności cywilnoprawnych</t>
  </si>
  <si>
    <t>§ 0690</t>
  </si>
  <si>
    <t>Wpływy z różnych opłat</t>
  </si>
  <si>
    <t>§ 0910</t>
  </si>
  <si>
    <t>Odsetki od nieterminowych wpłat z tytułu  podatków i opłat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</si>
  <si>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</si>
  <si>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</si>
  <si>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</si>
  <si>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</si>
  <si>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</si>
  <si>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</si>
  <si>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</si>
  <si>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</si>
  <si>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</si>
  <si>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</si>
  <si>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</si>
  <si>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</si>
  <si>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</si>
  <si>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</si>
  <si>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</si>
  <si>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</si>
  <si>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</si>
  <si>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</si>
  <si>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</si>
  <si>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</si>
  <si>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</si>
  <si>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</si>
  <si>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</si>
  <si>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</si>
  <si>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§ 2920</t>
  </si>
  <si>
    <t>Subwencje ogólne z budżetu państwa</t>
  </si>
  <si>
    <t>75831</t>
  </si>
  <si>
    <t>Część równoważąca subwencji ogólnej dla Gminy</t>
  </si>
  <si>
    <t>§ 2920</t>
  </si>
  <si>
    <t>Subwencje ogólne z budżetu państwa</t>
  </si>
  <si>
    <t>801</t>
  </si>
  <si>
    <t>Oświata i wychowanie</t>
  </si>
  <si>
    <t>80101</t>
  </si>
  <si>
    <t>Szkoły podstawowe</t>
  </si>
  <si>
    <t>§ 0750</t>
  </si>
  <si>
    <t xml:space="preserve">Dochody z najmu i dzierżawy składników majątkowych  jednostek </t>
  </si>
  <si>
    <t>samorządu terytorialnego oraz innych umów o podobnym charakterze</t>
  </si>
  <si>
    <t>§ 0970</t>
  </si>
  <si>
    <t>Wpływy z różnych dochodów</t>
  </si>
  <si>
    <t>80110</t>
  </si>
  <si>
    <t>Gimnazja</t>
  </si>
  <si>
    <t>§ 0750</t>
  </si>
  <si>
    <t xml:space="preserve">Dochody z najmu i dzierżawy składników majątkowych  jednostek </t>
  </si>
  <si>
    <t>samorządu terytorialnego oraz innych umów o podobnym charakterze</t>
  </si>
  <si>
    <t>§ 0830</t>
  </si>
  <si>
    <t>Wpływy z usług</t>
  </si>
  <si>
    <t>§ 0970</t>
  </si>
  <si>
    <t>Wpływy z różnych dochodów</t>
  </si>
  <si>
    <t>852</t>
  </si>
  <si>
    <t>Pomoc społeczna</t>
  </si>
  <si>
    <t>85212</t>
  </si>
  <si>
    <t>Świadczenia rodzinne oraz składki na ubezpieczenia emerytalne</t>
  </si>
  <si>
    <t xml:space="preserve"> i rentowe z ubezpieczenia społecznego - zadania zlecone </t>
  </si>
  <si>
    <t xml:space="preserve"> z zakresu administracji rządowej</t>
  </si>
  <si>
    <t>§ 0970</t>
  </si>
  <si>
    <t>Wpływy z różnych dochodów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</si>
  <si>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</si>
  <si>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</si>
  <si>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</si>
  <si>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85213</t>
  </si>
  <si>
    <t>Składki na ubezpieczenia zdrowotne opłacane za osoby pobierające</t>
  </si>
  <si>
    <t>niektóre świadczenia z pomocy społecznej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</si>
  <si>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</si>
  <si>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</si>
  <si>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</si>
  <si>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85214</t>
  </si>
  <si>
    <t>Zasiłki i pomoc w naturze oraz składki na ubezpieczenie społeczne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</si>
  <si>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</si>
  <si>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</si>
  <si>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</si>
  <si>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§ 2030</t>
  </si>
  <si>
    <t>Dotacje celowe otrzymane z budżetu państwa na realizację własnych zadań</t>
  </si>
  <si>
    <t xml:space="preserve"> bieżących gmin (związków gmin)</t>
  </si>
  <si>
    <t>85219</t>
  </si>
  <si>
    <t>Ośrodek Pomocy Społecznej</t>
  </si>
  <si>
    <t>§ 2030</t>
  </si>
  <si>
    <t>Dotacje celowe otrzymane z budżetu państwa na realizację własnych zadań</t>
  </si>
  <si>
    <t xml:space="preserve"> bieżących gmin (związków gmin)</t>
  </si>
  <si>
    <t>85228</t>
  </si>
  <si>
    <t>Usługi opiekuńcze i specjalistyczne usługi opiekuńcze</t>
  </si>
  <si>
    <t>§ 0830</t>
  </si>
  <si>
    <t>Wpływy z usług</t>
  </si>
  <si>
    <t>§ 2010</t>
  </si>
  <si>
    <t>Dotacje celowe otrzymane z budżetu państwa na realizację zadań</t>
  </si>
  <si>
    <r>
      <rPr>
        <sz val="8"/>
        <rFont val="Verdana"/>
        <family val="2"/>
      </rPr>
      <t xml:space="preserve"> bieżących z zakresu administr. rządowej zleconych gminom ustawami</t>
    </r>
  </si>
  <si>
    <t>900</t>
  </si>
  <si>
    <t>Gospodarka komunalna i ochrona środowiska</t>
  </si>
  <si>
    <t>90013</t>
  </si>
  <si>
    <t>Schronisko dla zwierząt - wydatki bieżące, w tym: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</si>
  <si>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</si>
  <si>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</si>
  <si>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</si>
  <si>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</si>
  <si>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</si>
  <si>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90095</t>
  </si>
  <si>
    <t>Pozostała działalność</t>
  </si>
  <si>
    <t>§ 0830</t>
  </si>
  <si>
    <t>Wpływy z usług</t>
  </si>
  <si>
    <t>921</t>
  </si>
  <si>
    <t>Kultura i ochrona dziedzictwa narodowego</t>
  </si>
  <si>
    <t>92116</t>
  </si>
  <si>
    <t>Biblioteki</t>
  </si>
  <si>
    <t>§ 2320</t>
  </si>
  <si>
    <t>Dotacje celowe otrzymane z powiatu na zadania bieżące realizowane</t>
  </si>
  <si>
    <t>na podstawie porozumień (umów) między</t>
  </si>
  <si>
    <t>jednostkami samorządu terytorialnego</t>
  </si>
  <si>
    <t>926</t>
  </si>
  <si>
    <t>Kultura fizyczna i sport</t>
  </si>
  <si>
    <t>92601</t>
  </si>
  <si>
    <t>Obiekty Sportowe</t>
  </si>
  <si>
    <t>(basen, stadion miejski, amfiteatr)</t>
  </si>
  <si>
    <t>§ 0830</t>
  </si>
  <si>
    <t>Wpływy z usług</t>
  </si>
  <si>
    <t xml:space="preserve">   DOCHODY 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</si>
</sst>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"/>
    <numFmt numFmtId="165" formatCode="#,##0.00"/>
    <numFmt numFmtId="166" formatCode="GENERAL"/>
    <numFmt numFmtId="167" formatCode="@"/>
  </numFmts>
  <fonts count="20">
    <font>
      <sz val="12"/>
      <name val="Times New Roman CE"/>
      <family val="0"/>
    </font>
    <font>
      <sz val="10"/>
      <name val="Arial"/>
      <family val="0"/>
    </font>
    <font>
      <sz val="8"/>
      <color indexed="8"/>
      <name val="Times New Roman CE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8"/>
      <name val="Times New Roman CE"/>
      <family val="0"/>
    </font>
    <font>
      <sz val="10"/>
      <color indexed="8"/>
      <name val="Times New Roman CE"/>
      <family val="0"/>
    </font>
    <font>
      <b/>
      <i/>
      <u val="single"/>
      <sz val="10"/>
      <color indexed="8"/>
      <name val="Times New Roman CE"/>
      <family val="0"/>
    </font>
    <font>
      <b/>
      <i/>
      <sz val="8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u val="single"/>
      <sz val="8"/>
      <color indexed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i/>
      <sz val="8"/>
      <color indexed="8"/>
      <name val="Verdana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77">
    <xf numFmtId="164" fontId="0" fillId="2" borderId="0" xfId="0" applyAlignment="1">
      <alignment/>
    </xf>
    <xf numFmtId="164" fontId="0" fillId="2" borderId="0" xfId="0" applyFont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/>
    </xf>
    <xf numFmtId="165" fontId="12" fillId="2" borderId="2" xfId="0" applyNumberFormat="1" applyFont="1" applyFill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165" fontId="12" fillId="2" borderId="5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/>
    </xf>
    <xf numFmtId="164" fontId="13" fillId="3" borderId="5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164" fontId="13" fillId="2" borderId="3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/>
    </xf>
    <xf numFmtId="164" fontId="15" fillId="2" borderId="3" xfId="0" applyNumberFormat="1" applyFont="1" applyFill="1" applyBorder="1" applyAlignment="1">
      <alignment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/>
    </xf>
    <xf numFmtId="164" fontId="17" fillId="2" borderId="3" xfId="0" applyNumberFormat="1" applyFont="1" applyFill="1" applyBorder="1" applyAlignment="1">
      <alignment/>
    </xf>
    <xf numFmtId="166" fontId="12" fillId="2" borderId="4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/>
    </xf>
    <xf numFmtId="167" fontId="13" fillId="2" borderId="4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/>
    </xf>
    <xf numFmtId="164" fontId="18" fillId="2" borderId="3" xfId="0" applyNumberFormat="1" applyFont="1" applyFill="1" applyBorder="1" applyAlignment="1">
      <alignment/>
    </xf>
    <xf numFmtId="164" fontId="13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13" fillId="3" borderId="5" xfId="0" applyNumberFormat="1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/>
    </xf>
    <xf numFmtId="167" fontId="13" fillId="2" borderId="3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/>
    </xf>
    <xf numFmtId="164" fontId="13" fillId="2" borderId="3" xfId="0" applyNumberFormat="1" applyFont="1" applyFill="1" applyBorder="1" applyAlignment="1">
      <alignment/>
    </xf>
    <xf numFmtId="164" fontId="5" fillId="2" borderId="9" xfId="0" applyNumberFormat="1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12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/>
    </xf>
    <xf numFmtId="164" fontId="12" fillId="2" borderId="1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12" fillId="2" borderId="8" xfId="0" applyNumberFormat="1" applyFont="1" applyFill="1" applyBorder="1" applyAlignment="1">
      <alignment/>
    </xf>
    <xf numFmtId="164" fontId="13" fillId="2" borderId="8" xfId="0" applyNumberFormat="1" applyFont="1" applyFill="1" applyBorder="1" applyAlignment="1">
      <alignment/>
    </xf>
    <xf numFmtId="164" fontId="13" fillId="2" borderId="5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8.796875" defaultRowHeight="15"/>
  <cols>
    <col min="1" max="256" width="8.8984375" style="1" customWidth="1"/>
  </cols>
  <sheetData>
    <row r="1" s="1" customFormat="1" ht="15"/>
    <row r="2" ht="1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E2" sqref="E2"/>
    </sheetView>
  </sheetViews>
  <sheetFormatPr defaultColWidth="8.796875" defaultRowHeight="15"/>
  <cols>
    <col min="1" max="1" width="4.5" style="2" customWidth="1"/>
    <col min="2" max="2" width="6.296875" style="2" customWidth="1"/>
    <col min="3" max="3" width="5.69921875" style="2" customWidth="1"/>
    <col min="4" max="4" width="56" style="2" customWidth="1"/>
    <col min="5" max="5" width="9.8984375" style="2" customWidth="1"/>
    <col min="6" max="6" width="10.5" style="2" customWidth="1"/>
    <col min="7" max="256" width="10.296875" style="2" customWidth="1"/>
  </cols>
  <sheetData>
    <row r="1" spans="1:8" s="2" customFormat="1" ht="15">
      <c r="A1" s="3"/>
      <c r="B1" s="3"/>
      <c r="C1" s="4"/>
      <c r="D1" s="5" t="s">
        <v>0</v>
      </c>
      <c r="E1" s="6"/>
      <c r="F1" s="7"/>
      <c r="G1" s="8"/>
      <c r="H1" s="8"/>
    </row>
    <row r="2" spans="1:8" s="2" customFormat="1" ht="15">
      <c r="A2" s="3"/>
      <c r="B2" s="3"/>
      <c r="C2" s="4"/>
      <c r="D2" s="5" t="s">
        <v>1</v>
      </c>
      <c r="E2" s="6"/>
      <c r="F2" s="7"/>
      <c r="G2" s="8"/>
      <c r="H2" s="8"/>
    </row>
    <row r="3" spans="1:6" s="2" customFormat="1" ht="15">
      <c r="A3" s="3"/>
      <c r="B3" s="3"/>
      <c r="C3" s="9"/>
      <c r="D3" s="10"/>
      <c r="E3" s="11"/>
      <c r="F3" s="11"/>
    </row>
    <row r="4" spans="1:6" s="2" customFormat="1" ht="15">
      <c r="A4" s="12"/>
      <c r="B4" s="12"/>
      <c r="C4" s="13"/>
      <c r="D4" s="14" t="s">
        <v>2</v>
      </c>
      <c r="E4" s="11"/>
      <c r="F4" s="11"/>
    </row>
    <row r="5" spans="1:6" s="2" customFormat="1" ht="15">
      <c r="A5" s="15" t="s">
        <v>3</v>
      </c>
      <c r="B5" s="16"/>
      <c r="C5" s="16"/>
      <c r="D5" s="17"/>
      <c r="E5" s="18" t="s">
        <v>4</v>
      </c>
      <c r="F5" s="19" t="s">
        <v>5</v>
      </c>
    </row>
    <row r="6" spans="1:6" s="2" customFormat="1" ht="15">
      <c r="A6" s="20"/>
      <c r="B6" s="20" t="s">
        <v>6</v>
      </c>
      <c r="C6" s="21"/>
      <c r="D6" s="21" t="s">
        <v>7</v>
      </c>
      <c r="E6" s="22" t="s">
        <v>8</v>
      </c>
      <c r="F6" s="23" t="s">
        <v>9</v>
      </c>
    </row>
    <row r="7" spans="1:6" s="2" customFormat="1" ht="15">
      <c r="A7" s="24"/>
      <c r="B7" s="21"/>
      <c r="C7" s="20" t="s">
        <v>10</v>
      </c>
      <c r="D7" s="25"/>
      <c r="E7" s="26"/>
      <c r="F7" s="27" t="s">
        <v>11</v>
      </c>
    </row>
    <row r="8" spans="1:6" s="2" customFormat="1" ht="15">
      <c r="A8" s="28" t="s">
        <v>12</v>
      </c>
      <c r="B8" s="29" t="s">
        <v>13</v>
      </c>
      <c r="C8" s="29"/>
      <c r="D8" s="29"/>
      <c r="E8" s="30">
        <f>SUM(E10+E15)</f>
        <v>51000</v>
      </c>
      <c r="F8" s="31"/>
    </row>
    <row r="9" spans="1:6" s="2" customFormat="1" ht="15">
      <c r="A9" s="20"/>
      <c r="B9" s="21"/>
      <c r="C9" s="21"/>
      <c r="D9" s="32"/>
      <c r="E9" s="25"/>
      <c r="F9" s="33"/>
    </row>
    <row r="10" spans="1:6" s="2" customFormat="1" ht="15">
      <c r="A10" s="34"/>
      <c r="B10" s="34" t="s">
        <v>14</v>
      </c>
      <c r="C10" s="35"/>
      <c r="D10" s="36" t="s">
        <v>15</v>
      </c>
      <c r="E10" s="36">
        <v>11000</v>
      </c>
      <c r="F10" s="37"/>
    </row>
    <row r="11" spans="1:6" s="2" customFormat="1" ht="15">
      <c r="A11" s="38"/>
      <c r="B11" s="39"/>
      <c r="C11" s="40" t="s">
        <v>16</v>
      </c>
      <c r="D11" s="25" t="s">
        <v>17</v>
      </c>
      <c r="E11" s="25"/>
      <c r="F11" s="33"/>
    </row>
    <row r="12" spans="1:6" s="2" customFormat="1" ht="15">
      <c r="A12" s="38"/>
      <c r="B12" s="39"/>
      <c r="C12" s="41"/>
      <c r="D12" s="25" t="s">
        <v>18</v>
      </c>
      <c r="E12" s="25"/>
      <c r="F12" s="33"/>
    </row>
    <row r="13" spans="1:6" s="2" customFormat="1" ht="15">
      <c r="A13" s="38"/>
      <c r="B13" s="39"/>
      <c r="C13" s="41"/>
      <c r="D13" s="25" t="s">
        <v>19</v>
      </c>
      <c r="E13" s="25">
        <v>11000</v>
      </c>
      <c r="F13" s="33"/>
    </row>
    <row r="14" spans="1:6" s="2" customFormat="1" ht="15">
      <c r="A14" s="38"/>
      <c r="B14" s="39"/>
      <c r="C14" s="41"/>
      <c r="D14" s="25"/>
      <c r="E14" s="25"/>
      <c r="F14" s="33"/>
    </row>
    <row r="15" spans="1:6" s="2" customFormat="1" ht="15">
      <c r="A15" s="38"/>
      <c r="B15" s="42">
        <v>60016</v>
      </c>
      <c r="C15" s="41"/>
      <c r="D15" s="43" t="s">
        <v>20</v>
      </c>
      <c r="E15" s="43">
        <v>40000</v>
      </c>
      <c r="F15" s="44"/>
    </row>
    <row r="16" spans="1:6" s="2" customFormat="1" ht="15">
      <c r="A16" s="38"/>
      <c r="B16" s="39"/>
      <c r="C16" s="40" t="s">
        <v>21</v>
      </c>
      <c r="D16" s="25" t="s">
        <v>22</v>
      </c>
      <c r="E16" s="25"/>
      <c r="F16" s="33"/>
    </row>
    <row r="17" spans="1:6" s="2" customFormat="1" ht="15">
      <c r="A17" s="38"/>
      <c r="B17" s="39"/>
      <c r="C17" s="41"/>
      <c r="D17" s="25" t="s">
        <v>23</v>
      </c>
      <c r="E17" s="25"/>
      <c r="F17" s="33"/>
    </row>
    <row r="18" spans="1:6" s="2" customFormat="1" ht="15">
      <c r="A18" s="38"/>
      <c r="B18" s="39"/>
      <c r="C18" s="41"/>
      <c r="D18" s="25" t="s">
        <v>24</v>
      </c>
      <c r="E18" s="25">
        <v>40000</v>
      </c>
      <c r="F18" s="33"/>
    </row>
    <row r="19" spans="1:6" s="2" customFormat="1" ht="15">
      <c r="A19" s="20"/>
      <c r="B19" s="21"/>
      <c r="C19" s="45"/>
      <c r="D19" s="25"/>
      <c r="E19" s="25"/>
      <c r="F19" s="33"/>
    </row>
    <row r="20" spans="1:6" s="2" customFormat="1" ht="15">
      <c r="A20" s="29" t="s">
        <v>25</v>
      </c>
      <c r="B20" s="29" t="s">
        <v>26</v>
      </c>
      <c r="C20" s="29"/>
      <c r="D20" s="29"/>
      <c r="E20" s="30">
        <f>E22</f>
        <v>4904575</v>
      </c>
      <c r="F20" s="46"/>
    </row>
    <row r="21" spans="1:6" s="2" customFormat="1" ht="15">
      <c r="A21" s="20"/>
      <c r="B21" s="21"/>
      <c r="C21" s="45"/>
      <c r="D21" s="25"/>
      <c r="E21" s="25"/>
      <c r="F21" s="33"/>
    </row>
    <row r="22" spans="1:6" s="2" customFormat="1" ht="15">
      <c r="A22" s="34"/>
      <c r="B22" s="34" t="s">
        <v>27</v>
      </c>
      <c r="C22" s="47"/>
      <c r="D22" s="36" t="s">
        <v>28</v>
      </c>
      <c r="E22" s="36">
        <f>SUM(E23:E27)</f>
        <v>4904575</v>
      </c>
      <c r="F22" s="37"/>
    </row>
    <row r="23" spans="1:6" s="2" customFormat="1" ht="15">
      <c r="A23" s="20"/>
      <c r="B23" s="21"/>
      <c r="C23" s="48" t="s">
        <v>29</v>
      </c>
      <c r="D23" s="25" t="s">
        <v>30</v>
      </c>
      <c r="E23" s="25">
        <v>550000</v>
      </c>
      <c r="F23" s="33"/>
    </row>
    <row r="24" spans="1:6" s="2" customFormat="1" ht="15">
      <c r="A24" s="20"/>
      <c r="B24" s="21"/>
      <c r="C24" s="48" t="s">
        <v>31</v>
      </c>
      <c r="D24" s="25" t="s">
        <v>32</v>
      </c>
      <c r="E24" s="25"/>
      <c r="F24" s="33"/>
    </row>
    <row r="25" spans="1:6" s="2" customFormat="1" ht="15">
      <c r="A25" s="20"/>
      <c r="B25" s="21"/>
      <c r="C25" s="48"/>
      <c r="D25" s="25" t="s">
        <v>33</v>
      </c>
      <c r="E25" s="25"/>
      <c r="F25" s="33"/>
    </row>
    <row r="26" spans="1:6" s="2" customFormat="1" ht="15">
      <c r="A26" s="20"/>
      <c r="B26" s="21"/>
      <c r="C26" s="48"/>
      <c r="D26" s="25" t="s">
        <v>34</v>
      </c>
      <c r="E26" s="25">
        <v>195000</v>
      </c>
      <c r="F26" s="33"/>
    </row>
    <row r="27" spans="1:6" s="2" customFormat="1" ht="15">
      <c r="A27" s="20"/>
      <c r="B27" s="21"/>
      <c r="C27" s="48" t="s">
        <v>35</v>
      </c>
      <c r="D27" s="25" t="s">
        <v>36</v>
      </c>
      <c r="E27" s="25">
        <f>5500000-500000-1000000+159575</f>
        <v>4159575</v>
      </c>
      <c r="F27" s="33"/>
    </row>
    <row r="28" spans="1:6" s="2" customFormat="1" ht="15">
      <c r="A28" s="20"/>
      <c r="B28" s="21"/>
      <c r="C28" s="49"/>
      <c r="D28" s="25" t="s">
        <v>37</v>
      </c>
      <c r="E28" s="25"/>
      <c r="F28" s="33"/>
    </row>
    <row r="29" spans="1:6" s="2" customFormat="1" ht="15">
      <c r="A29" s="20"/>
      <c r="B29" s="21"/>
      <c r="C29" s="49"/>
      <c r="D29" s="25" t="s">
        <v>38</v>
      </c>
      <c r="E29" s="50">
        <v>300000</v>
      </c>
      <c r="F29" s="51"/>
    </row>
    <row r="30" spans="1:6" s="2" customFormat="1" ht="15">
      <c r="A30" s="20"/>
      <c r="B30" s="21"/>
      <c r="C30" s="49"/>
      <c r="D30" s="25"/>
      <c r="E30" s="50"/>
      <c r="F30" s="51"/>
    </row>
    <row r="31" spans="1:6" s="2" customFormat="1" ht="15">
      <c r="A31" s="29" t="s">
        <v>39</v>
      </c>
      <c r="B31" s="29" t="s">
        <v>40</v>
      </c>
      <c r="C31" s="29"/>
      <c r="D31" s="29"/>
      <c r="E31" s="30">
        <f>E33+E39+E45</f>
        <v>259300</v>
      </c>
      <c r="F31" s="46">
        <v>243300</v>
      </c>
    </row>
    <row r="32" spans="1:6" s="2" customFormat="1" ht="15">
      <c r="A32" s="20"/>
      <c r="B32" s="21"/>
      <c r="C32" s="21"/>
      <c r="D32" s="25"/>
      <c r="E32" s="25"/>
      <c r="F32" s="33"/>
    </row>
    <row r="33" spans="1:6" s="2" customFormat="1" ht="15">
      <c r="A33" s="34"/>
      <c r="B33" s="34" t="s">
        <v>41</v>
      </c>
      <c r="C33" s="35"/>
      <c r="D33" s="36" t="s">
        <v>42</v>
      </c>
      <c r="E33" s="36">
        <f>SUM(E35:E37)</f>
        <v>249800</v>
      </c>
      <c r="F33" s="37">
        <v>243300</v>
      </c>
    </row>
    <row r="34" spans="1:6" s="2" customFormat="1" ht="15">
      <c r="A34" s="20"/>
      <c r="B34" s="21"/>
      <c r="C34" s="20" t="s">
        <v>43</v>
      </c>
      <c r="D34" s="25" t="s">
        <v>44</v>
      </c>
      <c r="E34" s="36"/>
      <c r="F34" s="37"/>
    </row>
    <row r="35" spans="1:6" s="2" customFormat="1" ht="15">
      <c r="A35" s="20"/>
      <c r="B35" s="21"/>
      <c r="C35" s="21"/>
      <c r="D35" s="25" t="s">
        <v>45</v>
      </c>
      <c r="E35" s="25">
        <v>243300</v>
      </c>
      <c r="F35" s="33">
        <v>243300</v>
      </c>
    </row>
    <row r="36" spans="1:6" s="2" customFormat="1" ht="15">
      <c r="A36" s="20"/>
      <c r="B36" s="21"/>
      <c r="C36" s="20" t="s">
        <v>46</v>
      </c>
      <c r="D36" s="25" t="s">
        <v>47</v>
      </c>
      <c r="E36" s="25"/>
      <c r="F36" s="33"/>
    </row>
    <row r="37" spans="1:6" s="2" customFormat="1" ht="15">
      <c r="A37" s="20"/>
      <c r="B37" s="21"/>
      <c r="C37" s="21"/>
      <c r="D37" s="25" t="s">
        <v>48</v>
      </c>
      <c r="E37" s="25">
        <v>6500</v>
      </c>
      <c r="F37" s="33"/>
    </row>
    <row r="38" spans="1:6" s="2" customFormat="1" ht="15">
      <c r="A38" s="20"/>
      <c r="B38" s="21"/>
      <c r="C38" s="21"/>
      <c r="D38" s="25"/>
      <c r="E38" s="25"/>
      <c r="F38" s="33"/>
    </row>
    <row r="39" spans="1:6" s="2" customFormat="1" ht="15">
      <c r="A39" s="34"/>
      <c r="B39" s="34" t="s">
        <v>49</v>
      </c>
      <c r="C39" s="35"/>
      <c r="D39" s="36" t="s">
        <v>50</v>
      </c>
      <c r="E39" s="36">
        <f>SUM(E42:E43)</f>
        <v>7000</v>
      </c>
      <c r="F39" s="37"/>
    </row>
    <row r="40" spans="1:6" s="2" customFormat="1" ht="15">
      <c r="A40" s="20"/>
      <c r="B40" s="21"/>
      <c r="C40" s="20" t="s">
        <v>51</v>
      </c>
      <c r="D40" s="25" t="s">
        <v>52</v>
      </c>
      <c r="E40" s="36"/>
      <c r="F40" s="37"/>
    </row>
    <row r="41" spans="1:6" s="2" customFormat="1" ht="15">
      <c r="A41" s="20"/>
      <c r="B41" s="21"/>
      <c r="C41" s="21"/>
      <c r="D41" s="25" t="s">
        <v>53</v>
      </c>
      <c r="E41" s="36"/>
      <c r="F41" s="37"/>
    </row>
    <row r="42" spans="1:6" s="2" customFormat="1" ht="15">
      <c r="A42" s="20"/>
      <c r="B42" s="21"/>
      <c r="C42" s="21"/>
      <c r="D42" s="25" t="s">
        <v>54</v>
      </c>
      <c r="E42" s="25">
        <v>4000</v>
      </c>
      <c r="F42" s="33"/>
    </row>
    <row r="43" spans="1:6" s="2" customFormat="1" ht="15">
      <c r="A43" s="20"/>
      <c r="B43" s="21"/>
      <c r="C43" s="20" t="s">
        <v>55</v>
      </c>
      <c r="D43" s="25" t="s">
        <v>56</v>
      </c>
      <c r="E43" s="25">
        <v>3000</v>
      </c>
      <c r="F43" s="33"/>
    </row>
    <row r="44" spans="1:6" s="2" customFormat="1" ht="15">
      <c r="A44" s="20"/>
      <c r="B44" s="21"/>
      <c r="C44" s="21"/>
      <c r="D44" s="25"/>
      <c r="E44" s="25"/>
      <c r="F44" s="33"/>
    </row>
    <row r="45" spans="1:6" s="2" customFormat="1" ht="15">
      <c r="A45" s="34"/>
      <c r="B45" s="34" t="s">
        <v>57</v>
      </c>
      <c r="C45" s="35"/>
      <c r="D45" s="36" t="s">
        <v>58</v>
      </c>
      <c r="E45" s="36">
        <f>SUM(E46:E46)</f>
        <v>2500</v>
      </c>
      <c r="F45" s="37"/>
    </row>
    <row r="46" spans="1:6" s="2" customFormat="1" ht="15">
      <c r="A46" s="20"/>
      <c r="B46" s="21"/>
      <c r="C46" s="20" t="s">
        <v>59</v>
      </c>
      <c r="D46" s="25" t="s">
        <v>60</v>
      </c>
      <c r="E46" s="25">
        <v>2500</v>
      </c>
      <c r="F46" s="33"/>
    </row>
    <row r="47" spans="1:6" s="2" customFormat="1" ht="15">
      <c r="A47" s="20"/>
      <c r="B47" s="21"/>
      <c r="C47" s="21"/>
      <c r="D47" s="25"/>
      <c r="E47" s="25"/>
      <c r="F47" s="33"/>
    </row>
    <row r="48" spans="1:6" s="2" customFormat="1" ht="15">
      <c r="A48" s="52" t="s">
        <v>61</v>
      </c>
      <c r="B48" s="52" t="s">
        <v>62</v>
      </c>
      <c r="C48" s="52"/>
      <c r="D48" s="52"/>
      <c r="E48" s="53"/>
      <c r="F48" s="54"/>
    </row>
    <row r="49" spans="1:6" s="2" customFormat="1" ht="15">
      <c r="A49" s="55"/>
      <c r="B49" s="55" t="s">
        <v>63</v>
      </c>
      <c r="C49" s="55"/>
      <c r="D49" s="55"/>
      <c r="E49" s="56">
        <f>E52+E56</f>
        <v>70639</v>
      </c>
      <c r="F49" s="31">
        <v>70639</v>
      </c>
    </row>
    <row r="50" spans="1:6" s="2" customFormat="1" ht="15">
      <c r="A50" s="20"/>
      <c r="B50" s="21"/>
      <c r="C50" s="21"/>
      <c r="D50" s="25"/>
      <c r="E50" s="25"/>
      <c r="F50" s="33"/>
    </row>
    <row r="51" spans="1:6" s="2" customFormat="1" ht="15">
      <c r="A51" s="34"/>
      <c r="B51" s="34" t="s">
        <v>64</v>
      </c>
      <c r="C51" s="35"/>
      <c r="D51" s="36" t="s">
        <v>65</v>
      </c>
      <c r="E51" s="25"/>
      <c r="F51" s="33"/>
    </row>
    <row r="52" spans="1:6" s="2" customFormat="1" ht="15">
      <c r="A52" s="34"/>
      <c r="B52" s="35"/>
      <c r="C52" s="35"/>
      <c r="D52" s="36" t="s">
        <v>66</v>
      </c>
      <c r="E52" s="36">
        <f>E54</f>
        <v>6900</v>
      </c>
      <c r="F52" s="37">
        <v>6900</v>
      </c>
    </row>
    <row r="53" spans="1:6" s="2" customFormat="1" ht="15">
      <c r="A53" s="20"/>
      <c r="B53" s="21"/>
      <c r="C53" s="20" t="s">
        <v>67</v>
      </c>
      <c r="D53" s="25" t="s">
        <v>68</v>
      </c>
      <c r="E53" s="36"/>
      <c r="F53" s="37"/>
    </row>
    <row r="54" spans="1:6" s="2" customFormat="1" ht="15">
      <c r="A54" s="20"/>
      <c r="B54" s="21"/>
      <c r="C54" s="21"/>
      <c r="D54" s="25" t="s">
        <v>69</v>
      </c>
      <c r="E54" s="25">
        <v>6900</v>
      </c>
      <c r="F54" s="33">
        <v>6900</v>
      </c>
    </row>
    <row r="55" spans="1:6" s="2" customFormat="1" ht="15">
      <c r="A55" s="34"/>
      <c r="B55" s="35"/>
      <c r="C55" s="35"/>
      <c r="D55" s="36"/>
      <c r="E55" s="25"/>
      <c r="F55" s="33"/>
    </row>
    <row r="56" spans="1:6" s="2" customFormat="1" ht="15">
      <c r="A56" s="34"/>
      <c r="B56" s="57">
        <v>75108</v>
      </c>
      <c r="C56" s="35"/>
      <c r="D56" s="36" t="s">
        <v>70</v>
      </c>
      <c r="E56" s="36">
        <v>63739</v>
      </c>
      <c r="F56" s="37">
        <v>63739</v>
      </c>
    </row>
    <row r="57" spans="1:6" s="2" customFormat="1" ht="15">
      <c r="A57" s="20"/>
      <c r="B57" s="21"/>
      <c r="C57" s="20" t="s">
        <v>71</v>
      </c>
      <c r="D57" s="25" t="s">
        <v>72</v>
      </c>
      <c r="E57" s="36"/>
      <c r="F57" s="37"/>
    </row>
    <row r="58" spans="1:6" s="2" customFormat="1" ht="15">
      <c r="A58" s="20"/>
      <c r="B58" s="21"/>
      <c r="C58" s="21"/>
      <c r="D58" s="25" t="s">
        <v>73</v>
      </c>
      <c r="E58" s="25">
        <v>63739</v>
      </c>
      <c r="F58" s="33">
        <v>63739</v>
      </c>
    </row>
    <row r="59" spans="1:6" s="2" customFormat="1" ht="15">
      <c r="A59" s="20"/>
      <c r="B59" s="21"/>
      <c r="C59" s="21"/>
      <c r="D59" s="25"/>
      <c r="E59" s="25"/>
      <c r="F59" s="33"/>
    </row>
    <row r="60" spans="1:6" s="2" customFormat="1" ht="15">
      <c r="A60" s="29" t="s">
        <v>74</v>
      </c>
      <c r="B60" s="29" t="s">
        <v>75</v>
      </c>
      <c r="C60" s="29"/>
      <c r="D60" s="29"/>
      <c r="E60" s="30">
        <f>E62+E66</f>
        <v>17900</v>
      </c>
      <c r="F60" s="46">
        <v>2900</v>
      </c>
    </row>
    <row r="61" spans="1:6" s="2" customFormat="1" ht="15">
      <c r="A61" s="20"/>
      <c r="B61" s="21"/>
      <c r="C61" s="21"/>
      <c r="D61" s="25"/>
      <c r="E61" s="25"/>
      <c r="F61" s="33"/>
    </row>
    <row r="62" spans="1:6" s="2" customFormat="1" ht="15">
      <c r="A62" s="34"/>
      <c r="B62" s="34" t="s">
        <v>76</v>
      </c>
      <c r="C62" s="35"/>
      <c r="D62" s="36" t="s">
        <v>77</v>
      </c>
      <c r="E62" s="36">
        <f>E64</f>
        <v>2900</v>
      </c>
      <c r="F62" s="37">
        <v>2900</v>
      </c>
    </row>
    <row r="63" spans="1:6" s="2" customFormat="1" ht="15">
      <c r="A63" s="20"/>
      <c r="B63" s="21"/>
      <c r="C63" s="20" t="s">
        <v>78</v>
      </c>
      <c r="D63" s="25" t="s">
        <v>79</v>
      </c>
      <c r="E63" s="36"/>
      <c r="F63" s="37"/>
    </row>
    <row r="64" spans="1:6" s="2" customFormat="1" ht="15">
      <c r="A64" s="20"/>
      <c r="B64" s="21"/>
      <c r="C64" s="21"/>
      <c r="D64" s="25" t="s">
        <v>80</v>
      </c>
      <c r="E64" s="25">
        <v>2900</v>
      </c>
      <c r="F64" s="33">
        <v>2900</v>
      </c>
    </row>
    <row r="65" spans="1:6" s="2" customFormat="1" ht="15">
      <c r="A65" s="20"/>
      <c r="B65" s="21"/>
      <c r="C65" s="21"/>
      <c r="D65" s="25"/>
      <c r="E65" s="25"/>
      <c r="F65" s="33"/>
    </row>
    <row r="66" spans="1:6" s="2" customFormat="1" ht="15">
      <c r="A66" s="34"/>
      <c r="B66" s="34" t="s">
        <v>81</v>
      </c>
      <c r="C66" s="35"/>
      <c r="D66" s="36" t="s">
        <v>82</v>
      </c>
      <c r="E66" s="36">
        <f>SUM(E67:E67)</f>
        <v>15000</v>
      </c>
      <c r="F66" s="37"/>
    </row>
    <row r="67" spans="1:6" s="2" customFormat="1" ht="15">
      <c r="A67" s="20"/>
      <c r="B67" s="21"/>
      <c r="C67" s="20" t="s">
        <v>83</v>
      </c>
      <c r="D67" s="25" t="s">
        <v>84</v>
      </c>
      <c r="E67" s="25">
        <v>15000</v>
      </c>
      <c r="F67" s="33"/>
    </row>
    <row r="68" spans="1:6" s="2" customFormat="1" ht="15">
      <c r="A68" s="20"/>
      <c r="B68" s="21"/>
      <c r="C68" s="21"/>
      <c r="D68" s="25"/>
      <c r="E68" s="25"/>
      <c r="F68" s="33"/>
    </row>
    <row r="69" spans="1:6" s="2" customFormat="1" ht="15">
      <c r="A69" s="52" t="s">
        <v>85</v>
      </c>
      <c r="B69" s="52" t="s">
        <v>86</v>
      </c>
      <c r="C69" s="52"/>
      <c r="D69" s="52"/>
      <c r="E69" s="53"/>
      <c r="F69" s="54"/>
    </row>
    <row r="70" spans="1:6" s="2" customFormat="1" ht="15">
      <c r="A70" s="58"/>
      <c r="B70" s="58" t="s">
        <v>87</v>
      </c>
      <c r="C70" s="58"/>
      <c r="D70" s="58"/>
      <c r="E70" s="59"/>
      <c r="F70" s="60"/>
    </row>
    <row r="71" spans="1:6" s="2" customFormat="1" ht="15">
      <c r="A71" s="55"/>
      <c r="B71" s="55" t="s">
        <v>88</v>
      </c>
      <c r="C71" s="55"/>
      <c r="D71" s="55"/>
      <c r="E71" s="56">
        <f>E73+E114+E77+E92+E108</f>
        <v>27313514</v>
      </c>
      <c r="F71" s="31"/>
    </row>
    <row r="72" spans="1:6" s="2" customFormat="1" ht="15">
      <c r="A72" s="20"/>
      <c r="B72" s="21"/>
      <c r="C72" s="21"/>
      <c r="D72" s="25"/>
      <c r="E72" s="25"/>
      <c r="F72" s="33"/>
    </row>
    <row r="73" spans="1:6" s="2" customFormat="1" ht="15">
      <c r="A73" s="34"/>
      <c r="B73" s="34" t="s">
        <v>89</v>
      </c>
      <c r="C73" s="35"/>
      <c r="D73" s="36" t="s">
        <v>90</v>
      </c>
      <c r="E73" s="36">
        <f>SUM(E74:E75)</f>
        <v>157080</v>
      </c>
      <c r="F73" s="37"/>
    </row>
    <row r="74" spans="1:6" s="2" customFormat="1" ht="15">
      <c r="A74" s="20"/>
      <c r="B74" s="21"/>
      <c r="C74" s="20" t="s">
        <v>91</v>
      </c>
      <c r="D74" s="25" t="s">
        <v>92</v>
      </c>
      <c r="E74" s="25">
        <f>100000+37080+15000</f>
        <v>152080</v>
      </c>
      <c r="F74" s="33"/>
    </row>
    <row r="75" spans="1:6" s="2" customFormat="1" ht="15">
      <c r="A75" s="20"/>
      <c r="B75" s="21"/>
      <c r="C75" s="20" t="s">
        <v>93</v>
      </c>
      <c r="D75" s="25" t="s">
        <v>94</v>
      </c>
      <c r="E75" s="25">
        <v>5000</v>
      </c>
      <c r="F75" s="33"/>
    </row>
    <row r="76" spans="1:6" s="2" customFormat="1" ht="15">
      <c r="A76" s="20"/>
      <c r="B76" s="21"/>
      <c r="C76" s="21"/>
      <c r="D76" s="25"/>
      <c r="E76" s="25"/>
      <c r="F76" s="33"/>
    </row>
    <row r="77" spans="1:6" s="2" customFormat="1" ht="15">
      <c r="A77" s="34"/>
      <c r="B77" s="34" t="s">
        <v>95</v>
      </c>
      <c r="C77" s="35"/>
      <c r="D77" s="36" t="s">
        <v>96</v>
      </c>
      <c r="E77" s="36">
        <f>SUM(E80:E90)</f>
        <v>7990000</v>
      </c>
      <c r="F77" s="37"/>
    </row>
    <row r="78" spans="1:6" s="2" customFormat="1" ht="15">
      <c r="A78" s="34"/>
      <c r="B78" s="35"/>
      <c r="C78" s="35"/>
      <c r="D78" s="36" t="s">
        <v>97</v>
      </c>
      <c r="E78" s="36"/>
      <c r="F78" s="37"/>
    </row>
    <row r="79" spans="1:6" s="2" customFormat="1" ht="15">
      <c r="A79" s="34"/>
      <c r="B79" s="35"/>
      <c r="C79" s="35"/>
      <c r="D79" s="36" t="s">
        <v>98</v>
      </c>
      <c r="E79" s="36"/>
      <c r="F79" s="37"/>
    </row>
    <row r="80" spans="1:6" s="2" customFormat="1" ht="15">
      <c r="A80" s="20"/>
      <c r="B80" s="21"/>
      <c r="C80" s="20" t="s">
        <v>99</v>
      </c>
      <c r="D80" s="25" t="s">
        <v>100</v>
      </c>
      <c r="E80" s="25">
        <v>6700000</v>
      </c>
      <c r="F80" s="33"/>
    </row>
    <row r="81" spans="1:6" s="2" customFormat="1" ht="15">
      <c r="A81" s="20"/>
      <c r="B81" s="21"/>
      <c r="C81" s="20" t="s">
        <v>101</v>
      </c>
      <c r="D81" s="25" t="s">
        <v>102</v>
      </c>
      <c r="E81" s="25">
        <v>170000</v>
      </c>
      <c r="F81" s="33"/>
    </row>
    <row r="82" spans="1:6" s="2" customFormat="1" ht="15">
      <c r="A82" s="20"/>
      <c r="B82" s="21"/>
      <c r="C82" s="20" t="s">
        <v>103</v>
      </c>
      <c r="D82" s="25" t="s">
        <v>104</v>
      </c>
      <c r="E82" s="25">
        <v>20000</v>
      </c>
      <c r="F82" s="33"/>
    </row>
    <row r="83" spans="1:6" s="2" customFormat="1" ht="15">
      <c r="A83" s="20"/>
      <c r="B83" s="21"/>
      <c r="C83" s="20" t="s">
        <v>105</v>
      </c>
      <c r="D83" s="25" t="s">
        <v>106</v>
      </c>
      <c r="E83" s="25">
        <v>300000</v>
      </c>
      <c r="F83" s="33"/>
    </row>
    <row r="84" spans="1:6" s="2" customFormat="1" ht="15">
      <c r="A84" s="20"/>
      <c r="B84" s="21"/>
      <c r="C84" s="20" t="s">
        <v>107</v>
      </c>
      <c r="D84" s="25" t="s">
        <v>108</v>
      </c>
      <c r="E84" s="25">
        <v>50000</v>
      </c>
      <c r="F84" s="33"/>
    </row>
    <row r="85" spans="1:6" s="2" customFormat="1" ht="15">
      <c r="A85" s="20"/>
      <c r="B85" s="21"/>
      <c r="C85" s="20" t="s">
        <v>109</v>
      </c>
      <c r="D85" s="25" t="s">
        <v>110</v>
      </c>
      <c r="E85" s="25">
        <v>0</v>
      </c>
      <c r="F85" s="33"/>
    </row>
    <row r="86" spans="1:6" s="2" customFormat="1" ht="15">
      <c r="A86" s="20"/>
      <c r="B86" s="21"/>
      <c r="C86" s="20" t="s">
        <v>111</v>
      </c>
      <c r="D86" s="25" t="s">
        <v>112</v>
      </c>
      <c r="E86" s="25">
        <v>0</v>
      </c>
      <c r="F86" s="33"/>
    </row>
    <row r="87" spans="1:6" s="2" customFormat="1" ht="15">
      <c r="A87" s="20"/>
      <c r="B87" s="21"/>
      <c r="C87" s="20" t="s">
        <v>113</v>
      </c>
      <c r="D87" s="25" t="s">
        <v>114</v>
      </c>
      <c r="E87" s="25">
        <v>50000</v>
      </c>
      <c r="F87" s="33"/>
    </row>
    <row r="88" spans="1:6" s="2" customFormat="1" ht="15">
      <c r="A88" s="20"/>
      <c r="B88" s="21"/>
      <c r="C88" s="20" t="s">
        <v>115</v>
      </c>
      <c r="D88" s="25" t="s">
        <v>116</v>
      </c>
      <c r="E88" s="25">
        <v>600000</v>
      </c>
      <c r="F88" s="33"/>
    </row>
    <row r="89" spans="1:6" s="2" customFormat="1" ht="15">
      <c r="A89" s="20"/>
      <c r="B89" s="21"/>
      <c r="C89" s="20" t="s">
        <v>117</v>
      </c>
      <c r="D89" s="25" t="s">
        <v>118</v>
      </c>
      <c r="E89" s="25">
        <v>10000</v>
      </c>
      <c r="F89" s="33"/>
    </row>
    <row r="90" spans="1:6" s="2" customFormat="1" ht="15">
      <c r="A90" s="20"/>
      <c r="B90" s="21"/>
      <c r="C90" s="20" t="s">
        <v>119</v>
      </c>
      <c r="D90" s="25" t="s">
        <v>120</v>
      </c>
      <c r="E90" s="25">
        <v>90000</v>
      </c>
      <c r="F90" s="33"/>
    </row>
    <row r="91" spans="1:6" s="2" customFormat="1" ht="15">
      <c r="A91" s="20"/>
      <c r="B91" s="21"/>
      <c r="C91" s="21"/>
      <c r="D91" s="25"/>
      <c r="E91" s="25"/>
      <c r="F91" s="33"/>
    </row>
    <row r="92" spans="1:6" s="2" customFormat="1" ht="15">
      <c r="A92" s="20"/>
      <c r="B92" s="34">
        <v>75616</v>
      </c>
      <c r="C92" s="35"/>
      <c r="D92" s="36" t="s">
        <v>121</v>
      </c>
      <c r="E92" s="43">
        <f>SUM(E95:E105)</f>
        <v>4244000</v>
      </c>
      <c r="F92" s="44"/>
    </row>
    <row r="93" spans="1:6" s="2" customFormat="1" ht="15">
      <c r="A93" s="20"/>
      <c r="B93" s="35"/>
      <c r="C93" s="35"/>
      <c r="D93" s="36" t="s">
        <v>122</v>
      </c>
      <c r="E93" s="43"/>
      <c r="F93" s="44"/>
    </row>
    <row r="94" spans="1:6" s="2" customFormat="1" ht="15">
      <c r="A94" s="20"/>
      <c r="B94" s="35"/>
      <c r="C94" s="35"/>
      <c r="D94" s="36" t="s">
        <v>123</v>
      </c>
      <c r="E94" s="43"/>
      <c r="F94" s="44"/>
    </row>
    <row r="95" spans="1:6" s="2" customFormat="1" ht="15">
      <c r="A95" s="20"/>
      <c r="B95" s="21"/>
      <c r="C95" s="20" t="s">
        <v>124</v>
      </c>
      <c r="D95" s="25" t="s">
        <v>125</v>
      </c>
      <c r="E95" s="25">
        <v>1720000</v>
      </c>
      <c r="F95" s="33"/>
    </row>
    <row r="96" spans="1:6" s="2" customFormat="1" ht="15">
      <c r="A96" s="20"/>
      <c r="B96" s="21"/>
      <c r="C96" s="20" t="s">
        <v>126</v>
      </c>
      <c r="D96" s="25" t="s">
        <v>127</v>
      </c>
      <c r="E96" s="25">
        <v>1700000</v>
      </c>
      <c r="F96" s="33"/>
    </row>
    <row r="97" spans="1:6" s="2" customFormat="1" ht="15">
      <c r="A97" s="20"/>
      <c r="B97" s="21"/>
      <c r="C97" s="20" t="s">
        <v>128</v>
      </c>
      <c r="D97" s="25" t="s">
        <v>129</v>
      </c>
      <c r="E97" s="25">
        <v>2000</v>
      </c>
      <c r="F97" s="33"/>
    </row>
    <row r="98" spans="1:6" s="2" customFormat="1" ht="15">
      <c r="A98" s="20"/>
      <c r="B98" s="21"/>
      <c r="C98" s="20" t="s">
        <v>130</v>
      </c>
      <c r="D98" s="25" t="s">
        <v>131</v>
      </c>
      <c r="E98" s="25">
        <v>350000</v>
      </c>
      <c r="F98" s="33"/>
    </row>
    <row r="99" spans="1:6" s="2" customFormat="1" ht="15">
      <c r="A99" s="20"/>
      <c r="B99" s="21"/>
      <c r="C99" s="20" t="s">
        <v>132</v>
      </c>
      <c r="D99" s="25" t="s">
        <v>133</v>
      </c>
      <c r="E99" s="25">
        <v>20000</v>
      </c>
      <c r="F99" s="33"/>
    </row>
    <row r="100" spans="1:6" s="2" customFormat="1" ht="15">
      <c r="A100" s="20"/>
      <c r="B100" s="21"/>
      <c r="C100" s="20" t="s">
        <v>134</v>
      </c>
      <c r="D100" s="25" t="s">
        <v>135</v>
      </c>
      <c r="E100" s="25">
        <v>2000</v>
      </c>
      <c r="F100" s="33"/>
    </row>
    <row r="101" spans="1:6" s="2" customFormat="1" ht="15">
      <c r="A101" s="20"/>
      <c r="B101" s="21"/>
      <c r="C101" s="20" t="s">
        <v>136</v>
      </c>
      <c r="D101" s="25" t="s">
        <v>137</v>
      </c>
      <c r="E101" s="25">
        <v>200000</v>
      </c>
      <c r="F101" s="33"/>
    </row>
    <row r="102" spans="1:6" s="2" customFormat="1" ht="15">
      <c r="A102" s="20"/>
      <c r="B102" s="21"/>
      <c r="C102" s="20" t="s">
        <v>138</v>
      </c>
      <c r="D102" s="25" t="s">
        <v>139</v>
      </c>
      <c r="E102" s="25">
        <v>0</v>
      </c>
      <c r="F102" s="33"/>
    </row>
    <row r="103" spans="1:6" s="2" customFormat="1" ht="15">
      <c r="A103" s="20"/>
      <c r="B103" s="21"/>
      <c r="C103" s="20" t="s">
        <v>140</v>
      </c>
      <c r="D103" s="25" t="s">
        <v>141</v>
      </c>
      <c r="E103" s="25">
        <v>150000</v>
      </c>
      <c r="F103" s="33"/>
    </row>
    <row r="104" spans="1:6" s="2" customFormat="1" ht="15">
      <c r="A104" s="20"/>
      <c r="B104" s="21"/>
      <c r="C104" s="20" t="s">
        <v>142</v>
      </c>
      <c r="D104" s="25" t="s">
        <v>143</v>
      </c>
      <c r="E104" s="25">
        <v>10000</v>
      </c>
      <c r="F104" s="33"/>
    </row>
    <row r="105" spans="1:6" s="2" customFormat="1" ht="15">
      <c r="A105" s="20"/>
      <c r="B105" s="21"/>
      <c r="C105" s="20" t="s">
        <v>144</v>
      </c>
      <c r="D105" s="25" t="s">
        <v>145</v>
      </c>
      <c r="E105" s="25">
        <v>90000</v>
      </c>
      <c r="F105" s="33"/>
    </row>
    <row r="106" spans="1:6" s="2" customFormat="1" ht="15">
      <c r="A106" s="20"/>
      <c r="B106" s="21"/>
      <c r="C106" s="21"/>
      <c r="D106" s="25"/>
      <c r="E106" s="25"/>
      <c r="F106" s="33"/>
    </row>
    <row r="107" spans="1:6" s="2" customFormat="1" ht="15">
      <c r="A107" s="34"/>
      <c r="B107" s="34" t="s">
        <v>146</v>
      </c>
      <c r="C107" s="35"/>
      <c r="D107" s="36" t="s">
        <v>147</v>
      </c>
      <c r="E107" s="25"/>
      <c r="F107" s="33"/>
    </row>
    <row r="108" spans="1:6" s="2" customFormat="1" ht="15">
      <c r="A108" s="34"/>
      <c r="B108" s="35"/>
      <c r="C108" s="35"/>
      <c r="D108" s="36" t="s">
        <v>148</v>
      </c>
      <c r="E108" s="36">
        <f>SUM(E109:E111)</f>
        <v>2200000</v>
      </c>
      <c r="F108" s="37"/>
    </row>
    <row r="109" spans="1:6" s="2" customFormat="1" ht="15">
      <c r="A109" s="20"/>
      <c r="B109" s="21"/>
      <c r="C109" s="20" t="s">
        <v>149</v>
      </c>
      <c r="D109" s="25" t="s">
        <v>150</v>
      </c>
      <c r="E109" s="25">
        <v>700000</v>
      </c>
      <c r="F109" s="33"/>
    </row>
    <row r="110" spans="1:6" s="2" customFormat="1" ht="15">
      <c r="A110" s="20"/>
      <c r="B110" s="21"/>
      <c r="C110" s="20" t="s">
        <v>151</v>
      </c>
      <c r="D110" s="25" t="s">
        <v>152</v>
      </c>
      <c r="E110" s="25">
        <v>500000</v>
      </c>
      <c r="F110" s="33"/>
    </row>
    <row r="111" spans="1:6" s="2" customFormat="1" ht="15">
      <c r="A111" s="20"/>
      <c r="B111" s="21"/>
      <c r="C111" s="48" t="s">
        <v>153</v>
      </c>
      <c r="D111" s="25" t="s">
        <v>154</v>
      </c>
      <c r="E111" s="25">
        <v>1000000</v>
      </c>
      <c r="F111" s="33"/>
    </row>
    <row r="112" spans="1:6" s="2" customFormat="1" ht="15">
      <c r="A112" s="20"/>
      <c r="B112" s="21"/>
      <c r="C112" s="49"/>
      <c r="D112" s="25" t="s">
        <v>155</v>
      </c>
      <c r="E112" s="25"/>
      <c r="F112" s="33"/>
    </row>
    <row r="113" spans="1:6" s="2" customFormat="1" ht="15">
      <c r="A113" s="20"/>
      <c r="B113" s="21"/>
      <c r="C113" s="49"/>
      <c r="D113" s="25"/>
      <c r="E113" s="25"/>
      <c r="F113" s="33"/>
    </row>
    <row r="114" spans="1:6" s="2" customFormat="1" ht="15">
      <c r="A114" s="34"/>
      <c r="B114" s="34" t="s">
        <v>156</v>
      </c>
      <c r="C114" s="35"/>
      <c r="D114" s="36" t="s">
        <v>157</v>
      </c>
      <c r="E114" s="36">
        <f>SUM(E115:E116)</f>
        <v>12722434</v>
      </c>
      <c r="F114" s="37"/>
    </row>
    <row r="115" spans="1:6" s="2" customFormat="1" ht="15">
      <c r="A115" s="20"/>
      <c r="B115" s="21"/>
      <c r="C115" s="20" t="s">
        <v>158</v>
      </c>
      <c r="D115" s="25" t="s">
        <v>159</v>
      </c>
      <c r="E115" s="25">
        <v>11872434</v>
      </c>
      <c r="F115" s="33"/>
    </row>
    <row r="116" spans="1:6" s="2" customFormat="1" ht="15">
      <c r="A116" s="20"/>
      <c r="B116" s="21"/>
      <c r="C116" s="20" t="s">
        <v>160</v>
      </c>
      <c r="D116" s="25" t="s">
        <v>161</v>
      </c>
      <c r="E116" s="25">
        <v>850000</v>
      </c>
      <c r="F116" s="33"/>
    </row>
    <row r="117" spans="1:6" s="2" customFormat="1" ht="15">
      <c r="A117" s="20"/>
      <c r="B117" s="21"/>
      <c r="C117" s="21"/>
      <c r="D117" s="25"/>
      <c r="E117" s="25"/>
      <c r="F117" s="33"/>
    </row>
    <row r="118" spans="1:6" s="2" customFormat="1" ht="15">
      <c r="A118" s="29" t="s">
        <v>162</v>
      </c>
      <c r="B118" s="29" t="s">
        <v>163</v>
      </c>
      <c r="C118" s="29"/>
      <c r="D118" s="29"/>
      <c r="E118" s="30">
        <f>E120+E126+E123</f>
        <v>18056258</v>
      </c>
      <c r="F118" s="46"/>
    </row>
    <row r="119" spans="1:6" s="2" customFormat="1" ht="15">
      <c r="A119" s="20"/>
      <c r="B119" s="21"/>
      <c r="C119" s="21"/>
      <c r="D119" s="25"/>
      <c r="E119" s="25"/>
      <c r="F119" s="33"/>
    </row>
    <row r="120" spans="1:6" s="2" customFormat="1" ht="15">
      <c r="A120" s="34"/>
      <c r="B120" s="34" t="s">
        <v>164</v>
      </c>
      <c r="C120" s="35"/>
      <c r="D120" s="36" t="s">
        <v>165</v>
      </c>
      <c r="E120" s="36">
        <v>16257559</v>
      </c>
      <c r="F120" s="37"/>
    </row>
    <row r="121" spans="1:6" s="2" customFormat="1" ht="15">
      <c r="A121" s="20"/>
      <c r="B121" s="21"/>
      <c r="C121" s="20" t="s">
        <v>166</v>
      </c>
      <c r="D121" s="25" t="s">
        <v>167</v>
      </c>
      <c r="E121" s="25">
        <v>16257559</v>
      </c>
      <c r="F121" s="33"/>
    </row>
    <row r="122" spans="1:6" s="2" customFormat="1" ht="15">
      <c r="A122" s="20"/>
      <c r="B122" s="21"/>
      <c r="C122" s="21"/>
      <c r="D122" s="25"/>
      <c r="E122" s="25"/>
      <c r="F122" s="33"/>
    </row>
    <row r="123" spans="1:6" s="2" customFormat="1" ht="15">
      <c r="A123" s="34"/>
      <c r="B123" s="34" t="s">
        <v>168</v>
      </c>
      <c r="C123" s="35"/>
      <c r="D123" s="36" t="s">
        <v>169</v>
      </c>
      <c r="E123" s="36">
        <f>E124</f>
        <v>1648720</v>
      </c>
      <c r="F123" s="37"/>
    </row>
    <row r="124" spans="1:6" s="2" customFormat="1" ht="15">
      <c r="A124" s="20"/>
      <c r="B124" s="21"/>
      <c r="C124" s="20" t="s">
        <v>170</v>
      </c>
      <c r="D124" s="25" t="s">
        <v>171</v>
      </c>
      <c r="E124" s="25">
        <v>1648720</v>
      </c>
      <c r="F124" s="33"/>
    </row>
    <row r="125" spans="1:6" s="2" customFormat="1" ht="15">
      <c r="A125" s="20"/>
      <c r="B125" s="21"/>
      <c r="C125" s="21"/>
      <c r="D125" s="25"/>
      <c r="E125" s="25"/>
      <c r="F125" s="33"/>
    </row>
    <row r="126" spans="1:6" s="2" customFormat="1" ht="15">
      <c r="A126" s="34"/>
      <c r="B126" s="34" t="s">
        <v>172</v>
      </c>
      <c r="C126" s="35"/>
      <c r="D126" s="36" t="s">
        <v>173</v>
      </c>
      <c r="E126" s="36">
        <f>E127</f>
        <v>149979</v>
      </c>
      <c r="F126" s="37"/>
    </row>
    <row r="127" spans="1:6" s="2" customFormat="1" ht="15">
      <c r="A127" s="20"/>
      <c r="B127" s="21"/>
      <c r="C127" s="20" t="s">
        <v>174</v>
      </c>
      <c r="D127" s="25" t="s">
        <v>175</v>
      </c>
      <c r="E127" s="25">
        <v>149979</v>
      </c>
      <c r="F127" s="33"/>
    </row>
    <row r="128" spans="1:6" s="2" customFormat="1" ht="15">
      <c r="A128" s="20"/>
      <c r="B128" s="21"/>
      <c r="C128" s="21"/>
      <c r="D128" s="25"/>
      <c r="E128" s="25"/>
      <c r="F128" s="33"/>
    </row>
    <row r="129" spans="1:6" s="2" customFormat="1" ht="15">
      <c r="A129" s="29" t="s">
        <v>176</v>
      </c>
      <c r="B129" s="29" t="s">
        <v>177</v>
      </c>
      <c r="C129" s="29"/>
      <c r="D129" s="29"/>
      <c r="E129" s="30">
        <f>E131+E137</f>
        <v>29339</v>
      </c>
      <c r="F129" s="46"/>
    </row>
    <row r="130" spans="1:6" s="2" customFormat="1" ht="15">
      <c r="A130" s="20"/>
      <c r="B130" s="21"/>
      <c r="C130" s="21"/>
      <c r="D130" s="25"/>
      <c r="E130" s="25"/>
      <c r="F130" s="33"/>
    </row>
    <row r="131" spans="1:6" s="2" customFormat="1" ht="15">
      <c r="A131" s="34"/>
      <c r="B131" s="34" t="s">
        <v>178</v>
      </c>
      <c r="C131" s="35"/>
      <c r="D131" s="36" t="s">
        <v>179</v>
      </c>
      <c r="E131" s="36">
        <f>SUM(E133:E135)</f>
        <v>10007</v>
      </c>
      <c r="F131" s="37"/>
    </row>
    <row r="132" spans="1:6" s="2" customFormat="1" ht="15">
      <c r="A132" s="20"/>
      <c r="B132" s="21"/>
      <c r="C132" s="20" t="s">
        <v>180</v>
      </c>
      <c r="D132" s="25" t="s">
        <v>181</v>
      </c>
      <c r="E132" s="36"/>
      <c r="F132" s="37"/>
    </row>
    <row r="133" spans="1:6" s="2" customFormat="1" ht="15">
      <c r="A133" s="20"/>
      <c r="B133" s="21"/>
      <c r="C133" s="21"/>
      <c r="D133" s="25" t="s">
        <v>182</v>
      </c>
      <c r="E133" s="25">
        <v>2967</v>
      </c>
      <c r="F133" s="33"/>
    </row>
    <row r="134" spans="1:6" s="2" customFormat="1" ht="15">
      <c r="A134" s="20"/>
      <c r="B134" s="21"/>
      <c r="C134" s="21"/>
      <c r="D134" s="25"/>
      <c r="E134" s="25"/>
      <c r="F134" s="33"/>
    </row>
    <row r="135" spans="1:6" s="2" customFormat="1" ht="15">
      <c r="A135" s="20"/>
      <c r="B135" s="21"/>
      <c r="C135" s="20" t="s">
        <v>183</v>
      </c>
      <c r="D135" s="25" t="s">
        <v>184</v>
      </c>
      <c r="E135" s="25">
        <v>7040</v>
      </c>
      <c r="F135" s="33"/>
    </row>
    <row r="136" spans="1:6" s="2" customFormat="1" ht="9" customHeight="1">
      <c r="A136" s="20"/>
      <c r="B136" s="21"/>
      <c r="C136" s="21"/>
      <c r="D136" s="25"/>
      <c r="E136" s="25"/>
      <c r="F136" s="33"/>
    </row>
    <row r="137" spans="1:6" s="2" customFormat="1" ht="15">
      <c r="A137" s="34"/>
      <c r="B137" s="34" t="s">
        <v>185</v>
      </c>
      <c r="C137" s="35"/>
      <c r="D137" s="36" t="s">
        <v>186</v>
      </c>
      <c r="E137" s="36">
        <f>E139+E141+E143</f>
        <v>19332</v>
      </c>
      <c r="F137" s="37"/>
    </row>
    <row r="138" spans="1:6" s="2" customFormat="1" ht="15">
      <c r="A138" s="20"/>
      <c r="B138" s="21"/>
      <c r="C138" s="20" t="s">
        <v>187</v>
      </c>
      <c r="D138" s="25" t="s">
        <v>188</v>
      </c>
      <c r="E138" s="36"/>
      <c r="F138" s="37"/>
    </row>
    <row r="139" spans="1:6" s="2" customFormat="1" ht="15">
      <c r="A139" s="20"/>
      <c r="B139" s="21"/>
      <c r="C139" s="21"/>
      <c r="D139" s="25" t="s">
        <v>189</v>
      </c>
      <c r="E139" s="25">
        <v>5528</v>
      </c>
      <c r="F139" s="33"/>
    </row>
    <row r="140" spans="1:6" s="2" customFormat="1" ht="15">
      <c r="A140" s="20"/>
      <c r="B140" s="21"/>
      <c r="C140" s="21"/>
      <c r="D140" s="25"/>
      <c r="E140" s="25"/>
      <c r="F140" s="33"/>
    </row>
    <row r="141" spans="1:6" s="2" customFormat="1" ht="15">
      <c r="A141" s="20"/>
      <c r="B141" s="21"/>
      <c r="C141" s="21" t="s">
        <v>190</v>
      </c>
      <c r="D141" s="25" t="s">
        <v>191</v>
      </c>
      <c r="E141" s="25">
        <v>1304</v>
      </c>
      <c r="F141" s="33"/>
    </row>
    <row r="142" spans="1:6" s="2" customFormat="1" ht="15">
      <c r="A142" s="20"/>
      <c r="B142" s="21"/>
      <c r="C142" s="21"/>
      <c r="D142" s="25"/>
      <c r="E142" s="25"/>
      <c r="F142" s="33"/>
    </row>
    <row r="143" spans="1:6" s="2" customFormat="1" ht="15">
      <c r="A143" s="20"/>
      <c r="B143" s="21"/>
      <c r="C143" s="21" t="s">
        <v>192</v>
      </c>
      <c r="D143" s="25" t="s">
        <v>193</v>
      </c>
      <c r="E143" s="25">
        <v>12500</v>
      </c>
      <c r="F143" s="33"/>
    </row>
    <row r="144" spans="1:6" s="2" customFormat="1" ht="15.75" customHeight="1">
      <c r="A144" s="20"/>
      <c r="B144" s="21"/>
      <c r="C144" s="21"/>
      <c r="D144" s="25"/>
      <c r="E144" s="25"/>
      <c r="F144" s="33"/>
    </row>
    <row r="145" spans="1:6" s="2" customFormat="1" ht="15">
      <c r="A145" s="29" t="s">
        <v>194</v>
      </c>
      <c r="B145" s="29" t="s">
        <v>195</v>
      </c>
      <c r="C145" s="29"/>
      <c r="D145" s="29"/>
      <c r="E145" s="30">
        <f>E149+E157+E161+E167+E171</f>
        <v>8001758</v>
      </c>
      <c r="F145" s="46">
        <f>F149+F157+F161+F171</f>
        <v>7065400</v>
      </c>
    </row>
    <row r="146" spans="1:6" s="2" customFormat="1" ht="15">
      <c r="A146" s="61"/>
      <c r="B146" s="62"/>
      <c r="C146" s="62"/>
      <c r="D146" s="63"/>
      <c r="E146" s="63"/>
      <c r="F146" s="64"/>
    </row>
    <row r="147" spans="1:6" s="2" customFormat="1" ht="15">
      <c r="A147" s="34"/>
      <c r="B147" s="34" t="s">
        <v>196</v>
      </c>
      <c r="C147" s="35"/>
      <c r="D147" s="36" t="s">
        <v>197</v>
      </c>
      <c r="E147" s="25"/>
      <c r="F147" s="33"/>
    </row>
    <row r="148" spans="1:6" s="2" customFormat="1" ht="15">
      <c r="A148" s="34"/>
      <c r="B148" s="35"/>
      <c r="C148" s="35"/>
      <c r="D148" s="36" t="s">
        <v>198</v>
      </c>
      <c r="E148" s="25"/>
      <c r="F148" s="33"/>
    </row>
    <row r="149" spans="1:6" s="2" customFormat="1" ht="15">
      <c r="A149" s="34"/>
      <c r="B149" s="35"/>
      <c r="C149" s="35"/>
      <c r="D149" s="36" t="s">
        <v>199</v>
      </c>
      <c r="E149" s="36">
        <f>SUM(E151:E154)</f>
        <v>6732958</v>
      </c>
      <c r="F149" s="37">
        <v>6710000</v>
      </c>
    </row>
    <row r="150" spans="1:6" s="2" customFormat="1" ht="15">
      <c r="A150" s="34"/>
      <c r="B150" s="35"/>
      <c r="C150" s="35"/>
      <c r="D150" s="36"/>
      <c r="E150" s="36"/>
      <c r="F150" s="37"/>
    </row>
    <row r="151" spans="1:6" s="2" customFormat="1" ht="15">
      <c r="A151" s="34"/>
      <c r="B151" s="35"/>
      <c r="C151" s="21" t="s">
        <v>200</v>
      </c>
      <c r="D151" s="32" t="s">
        <v>201</v>
      </c>
      <c r="E151" s="32">
        <v>22958</v>
      </c>
      <c r="F151" s="37"/>
    </row>
    <row r="152" spans="1:6" s="2" customFormat="1" ht="15">
      <c r="A152" s="34"/>
      <c r="B152" s="35"/>
      <c r="C152" s="35"/>
      <c r="D152" s="36"/>
      <c r="E152" s="36"/>
      <c r="F152" s="37"/>
    </row>
    <row r="153" spans="1:6" s="2" customFormat="1" ht="15">
      <c r="A153" s="20"/>
      <c r="B153" s="21"/>
      <c r="C153" s="20" t="s">
        <v>202</v>
      </c>
      <c r="D153" s="25" t="s">
        <v>203</v>
      </c>
      <c r="E153" s="36"/>
      <c r="F153" s="37"/>
    </row>
    <row r="154" spans="1:6" s="2" customFormat="1" ht="15">
      <c r="A154" s="20"/>
      <c r="B154" s="21"/>
      <c r="C154" s="20"/>
      <c r="D154" s="25" t="s">
        <v>204</v>
      </c>
      <c r="E154" s="25">
        <v>6710000</v>
      </c>
      <c r="F154" s="33">
        <v>6710000</v>
      </c>
    </row>
    <row r="155" spans="1:6" s="2" customFormat="1" ht="15">
      <c r="A155" s="20"/>
      <c r="B155" s="21"/>
      <c r="C155" s="21"/>
      <c r="D155" s="25"/>
      <c r="E155" s="25"/>
      <c r="F155" s="33"/>
    </row>
    <row r="156" spans="1:6" s="2" customFormat="1" ht="15">
      <c r="A156" s="34"/>
      <c r="B156" s="34" t="s">
        <v>205</v>
      </c>
      <c r="C156" s="35"/>
      <c r="D156" s="36" t="s">
        <v>206</v>
      </c>
      <c r="E156" s="25"/>
      <c r="F156" s="33"/>
    </row>
    <row r="157" spans="1:6" s="2" customFormat="1" ht="15">
      <c r="A157" s="34"/>
      <c r="B157" s="35"/>
      <c r="C157" s="35"/>
      <c r="D157" s="36" t="s">
        <v>207</v>
      </c>
      <c r="E157" s="36">
        <f>SUM(E159:E159)</f>
        <v>95700</v>
      </c>
      <c r="F157" s="37">
        <v>95700</v>
      </c>
    </row>
    <row r="158" spans="1:6" s="2" customFormat="1" ht="15">
      <c r="A158" s="20"/>
      <c r="B158" s="21"/>
      <c r="C158" s="20" t="s">
        <v>208</v>
      </c>
      <c r="D158" s="25" t="s">
        <v>209</v>
      </c>
      <c r="E158" s="36"/>
      <c r="F158" s="37"/>
    </row>
    <row r="159" spans="1:6" s="2" customFormat="1" ht="15">
      <c r="A159" s="20"/>
      <c r="B159" s="21"/>
      <c r="C159" s="21"/>
      <c r="D159" s="25" t="s">
        <v>210</v>
      </c>
      <c r="E159" s="25">
        <v>95700</v>
      </c>
      <c r="F159" s="33">
        <v>95700</v>
      </c>
    </row>
    <row r="160" spans="1:6" s="2" customFormat="1" ht="15">
      <c r="A160" s="20"/>
      <c r="B160" s="21"/>
      <c r="C160" s="21"/>
      <c r="D160" s="25"/>
      <c r="E160" s="25"/>
      <c r="F160" s="33"/>
    </row>
    <row r="161" spans="1:6" s="2" customFormat="1" ht="15">
      <c r="A161" s="34"/>
      <c r="B161" s="34" t="s">
        <v>211</v>
      </c>
      <c r="C161" s="35"/>
      <c r="D161" s="36" t="s">
        <v>212</v>
      </c>
      <c r="E161" s="36">
        <f>SUM(E163:E165)</f>
        <v>609700</v>
      </c>
      <c r="F161" s="37">
        <v>125800</v>
      </c>
    </row>
    <row r="162" spans="1:6" s="2" customFormat="1" ht="15">
      <c r="A162" s="20"/>
      <c r="B162" s="21"/>
      <c r="C162" s="20" t="s">
        <v>213</v>
      </c>
      <c r="D162" s="25" t="s">
        <v>214</v>
      </c>
      <c r="E162" s="36"/>
      <c r="F162" s="37"/>
    </row>
    <row r="163" spans="1:6" s="2" customFormat="1" ht="15">
      <c r="A163" s="20"/>
      <c r="B163" s="21"/>
      <c r="C163" s="21"/>
      <c r="D163" s="25" t="s">
        <v>215</v>
      </c>
      <c r="E163" s="25">
        <v>125800</v>
      </c>
      <c r="F163" s="33">
        <v>125800</v>
      </c>
    </row>
    <row r="164" spans="1:6" s="2" customFormat="1" ht="15">
      <c r="A164" s="20"/>
      <c r="B164" s="21"/>
      <c r="C164" s="20" t="s">
        <v>216</v>
      </c>
      <c r="D164" s="25" t="s">
        <v>217</v>
      </c>
      <c r="E164" s="25"/>
      <c r="F164" s="33"/>
    </row>
    <row r="165" spans="1:6" s="2" customFormat="1" ht="15">
      <c r="A165" s="20"/>
      <c r="B165" s="21"/>
      <c r="C165" s="21"/>
      <c r="D165" s="25" t="s">
        <v>218</v>
      </c>
      <c r="E165" s="25">
        <v>483900</v>
      </c>
      <c r="F165" s="33">
        <v>0</v>
      </c>
    </row>
    <row r="166" spans="1:6" s="2" customFormat="1" ht="15">
      <c r="A166" s="20"/>
      <c r="B166" s="21"/>
      <c r="C166" s="21"/>
      <c r="D166" s="25"/>
      <c r="E166" s="25"/>
      <c r="F166" s="33"/>
    </row>
    <row r="167" spans="1:6" s="2" customFormat="1" ht="15">
      <c r="A167" s="34"/>
      <c r="B167" s="34" t="s">
        <v>219</v>
      </c>
      <c r="C167" s="35"/>
      <c r="D167" s="36" t="s">
        <v>220</v>
      </c>
      <c r="E167" s="36">
        <v>384500</v>
      </c>
      <c r="F167" s="37"/>
    </row>
    <row r="168" spans="1:6" s="2" customFormat="1" ht="15">
      <c r="A168" s="20"/>
      <c r="B168" s="21"/>
      <c r="C168" s="20" t="s">
        <v>221</v>
      </c>
      <c r="D168" s="25" t="s">
        <v>222</v>
      </c>
      <c r="E168" s="25"/>
      <c r="F168" s="33"/>
    </row>
    <row r="169" spans="1:6" s="2" customFormat="1" ht="15">
      <c r="A169" s="20"/>
      <c r="B169" s="21"/>
      <c r="C169" s="21"/>
      <c r="D169" s="25" t="s">
        <v>223</v>
      </c>
      <c r="E169" s="25">
        <v>384500</v>
      </c>
      <c r="F169" s="33"/>
    </row>
    <row r="170" spans="1:6" s="2" customFormat="1" ht="15">
      <c r="A170" s="20"/>
      <c r="B170" s="21"/>
      <c r="C170" s="21"/>
      <c r="D170" s="25"/>
      <c r="E170" s="25"/>
      <c r="F170" s="33"/>
    </row>
    <row r="171" spans="1:6" s="2" customFormat="1" ht="15">
      <c r="A171" s="34"/>
      <c r="B171" s="34" t="s">
        <v>224</v>
      </c>
      <c r="C171" s="35"/>
      <c r="D171" s="36" t="s">
        <v>225</v>
      </c>
      <c r="E171" s="36">
        <f>SUM(E172:E174)</f>
        <v>178900</v>
      </c>
      <c r="F171" s="37">
        <v>133900</v>
      </c>
    </row>
    <row r="172" spans="1:6" s="2" customFormat="1" ht="15">
      <c r="A172" s="20"/>
      <c r="B172" s="21"/>
      <c r="C172" s="20" t="s">
        <v>226</v>
      </c>
      <c r="D172" s="25" t="s">
        <v>227</v>
      </c>
      <c r="E172" s="25">
        <v>45000</v>
      </c>
      <c r="F172" s="33">
        <v>0</v>
      </c>
    </row>
    <row r="173" spans="1:6" s="2" customFormat="1" ht="15">
      <c r="A173" s="20"/>
      <c r="B173" s="21"/>
      <c r="C173" s="20" t="s">
        <v>228</v>
      </c>
      <c r="D173" s="25" t="s">
        <v>229</v>
      </c>
      <c r="E173" s="25"/>
      <c r="F173" s="33"/>
    </row>
    <row r="174" spans="1:6" s="2" customFormat="1" ht="15">
      <c r="A174" s="20"/>
      <c r="B174" s="21"/>
      <c r="C174" s="21"/>
      <c r="D174" s="25" t="s">
        <v>230</v>
      </c>
      <c r="E174" s="25">
        <v>133900</v>
      </c>
      <c r="F174" s="33">
        <v>133900</v>
      </c>
    </row>
    <row r="175" spans="1:6" s="2" customFormat="1" ht="15">
      <c r="A175" s="20"/>
      <c r="B175" s="21"/>
      <c r="C175" s="21"/>
      <c r="D175" s="25"/>
      <c r="E175" s="25"/>
      <c r="F175" s="33"/>
    </row>
    <row r="176" spans="1:6" s="2" customFormat="1" ht="15">
      <c r="A176" s="29" t="s">
        <v>231</v>
      </c>
      <c r="B176" s="29" t="s">
        <v>232</v>
      </c>
      <c r="C176" s="29"/>
      <c r="D176" s="29"/>
      <c r="E176" s="30">
        <f>E178+E183</f>
        <v>33500</v>
      </c>
      <c r="F176" s="46"/>
    </row>
    <row r="177" spans="1:6" s="2" customFormat="1" ht="15">
      <c r="A177" s="20"/>
      <c r="B177" s="21"/>
      <c r="C177" s="21"/>
      <c r="D177" s="25"/>
      <c r="E177" s="25"/>
      <c r="F177" s="33"/>
    </row>
    <row r="178" spans="1:6" s="2" customFormat="1" ht="15">
      <c r="A178" s="34"/>
      <c r="B178" s="34" t="s">
        <v>233</v>
      </c>
      <c r="C178" s="35"/>
      <c r="D178" s="36" t="s">
        <v>234</v>
      </c>
      <c r="E178" s="36">
        <f>E180+E181</f>
        <v>23500</v>
      </c>
      <c r="F178" s="37"/>
    </row>
    <row r="179" spans="1:6" s="2" customFormat="1" ht="15">
      <c r="A179" s="20"/>
      <c r="B179" s="21"/>
      <c r="C179" s="20" t="s">
        <v>235</v>
      </c>
      <c r="D179" s="25" t="s">
        <v>236</v>
      </c>
      <c r="E179" s="25"/>
      <c r="F179" s="33"/>
    </row>
    <row r="180" spans="1:6" s="2" customFormat="1" ht="15">
      <c r="A180" s="20"/>
      <c r="B180" s="21"/>
      <c r="C180" s="20"/>
      <c r="D180" s="25" t="s">
        <v>237</v>
      </c>
      <c r="E180" s="25">
        <v>21500</v>
      </c>
      <c r="F180" s="33"/>
    </row>
    <row r="181" spans="1:6" s="2" customFormat="1" ht="15">
      <c r="A181" s="20"/>
      <c r="B181" s="21"/>
      <c r="C181" s="20" t="s">
        <v>238</v>
      </c>
      <c r="D181" s="25" t="s">
        <v>239</v>
      </c>
      <c r="E181" s="25">
        <v>2000</v>
      </c>
      <c r="F181" s="33"/>
    </row>
    <row r="182" spans="1:6" s="2" customFormat="1" ht="15">
      <c r="A182" s="20"/>
      <c r="B182" s="21"/>
      <c r="C182" s="21"/>
      <c r="D182" s="25"/>
      <c r="E182" s="25"/>
      <c r="F182" s="33"/>
    </row>
    <row r="183" spans="1:6" s="2" customFormat="1" ht="15">
      <c r="A183" s="34"/>
      <c r="B183" s="34" t="s">
        <v>240</v>
      </c>
      <c r="C183" s="35"/>
      <c r="D183" s="36" t="s">
        <v>241</v>
      </c>
      <c r="E183" s="36">
        <f>SUM(E184)</f>
        <v>10000</v>
      </c>
      <c r="F183" s="37"/>
    </row>
    <row r="184" spans="1:6" s="2" customFormat="1" ht="15">
      <c r="A184" s="20"/>
      <c r="B184" s="21"/>
      <c r="C184" s="20" t="s">
        <v>242</v>
      </c>
      <c r="D184" s="25" t="s">
        <v>243</v>
      </c>
      <c r="E184" s="25">
        <v>10000</v>
      </c>
      <c r="F184" s="33"/>
    </row>
    <row r="185" spans="1:6" s="2" customFormat="1" ht="15">
      <c r="A185" s="20"/>
      <c r="B185" s="21"/>
      <c r="C185" s="21"/>
      <c r="D185" s="25"/>
      <c r="E185" s="25"/>
      <c r="F185" s="33"/>
    </row>
    <row r="186" spans="1:6" s="2" customFormat="1" ht="15">
      <c r="A186" s="29" t="s">
        <v>244</v>
      </c>
      <c r="B186" s="29" t="s">
        <v>245</v>
      </c>
      <c r="C186" s="29"/>
      <c r="D186" s="29"/>
      <c r="E186" s="30">
        <f>E188</f>
        <v>40000</v>
      </c>
      <c r="F186" s="46"/>
    </row>
    <row r="187" spans="1:6" s="2" customFormat="1" ht="15">
      <c r="A187" s="20"/>
      <c r="B187" s="21"/>
      <c r="C187" s="21"/>
      <c r="D187" s="32"/>
      <c r="E187" s="25"/>
      <c r="F187" s="33"/>
    </row>
    <row r="188" spans="1:6" s="2" customFormat="1" ht="15">
      <c r="A188" s="34"/>
      <c r="B188" s="34" t="s">
        <v>246</v>
      </c>
      <c r="C188" s="35"/>
      <c r="D188" s="36" t="s">
        <v>247</v>
      </c>
      <c r="E188" s="36">
        <f>E191</f>
        <v>40000</v>
      </c>
      <c r="F188" s="37"/>
    </row>
    <row r="189" spans="1:6" s="2" customFormat="1" ht="15">
      <c r="A189" s="38"/>
      <c r="B189" s="39"/>
      <c r="C189" s="38" t="s">
        <v>248</v>
      </c>
      <c r="D189" s="25" t="s">
        <v>249</v>
      </c>
      <c r="E189" s="25"/>
      <c r="F189" s="33"/>
    </row>
    <row r="190" spans="1:6" s="2" customFormat="1" ht="15">
      <c r="A190" s="38"/>
      <c r="B190" s="39"/>
      <c r="C190" s="39"/>
      <c r="D190" s="25" t="s">
        <v>250</v>
      </c>
      <c r="E190" s="25"/>
      <c r="F190" s="33"/>
    </row>
    <row r="191" spans="1:6" s="2" customFormat="1" ht="15">
      <c r="A191" s="38"/>
      <c r="B191" s="39"/>
      <c r="C191" s="39"/>
      <c r="D191" s="25" t="s">
        <v>251</v>
      </c>
      <c r="E191" s="25">
        <v>40000</v>
      </c>
      <c r="F191" s="33"/>
    </row>
    <row r="192" spans="1:6" s="2" customFormat="1" ht="12" customHeight="1">
      <c r="A192" s="20"/>
      <c r="B192" s="21"/>
      <c r="C192" s="21"/>
      <c r="D192" s="25"/>
      <c r="E192" s="25"/>
      <c r="F192" s="33"/>
    </row>
    <row r="193" spans="1:6" s="2" customFormat="1" ht="15">
      <c r="A193" s="29" t="s">
        <v>252</v>
      </c>
      <c r="B193" s="29" t="s">
        <v>253</v>
      </c>
      <c r="C193" s="29"/>
      <c r="D193" s="29"/>
      <c r="E193" s="30">
        <f>E195</f>
        <v>12118</v>
      </c>
      <c r="F193" s="46"/>
    </row>
    <row r="194" spans="1:6" s="2" customFormat="1" ht="15">
      <c r="A194" s="15"/>
      <c r="B194" s="16"/>
      <c r="C194" s="15"/>
      <c r="D194" s="65"/>
      <c r="E194" s="17"/>
      <c r="F194" s="33"/>
    </row>
    <row r="195" spans="1:6" s="2" customFormat="1" ht="15">
      <c r="A195" s="34"/>
      <c r="B195" s="35" t="s">
        <v>254</v>
      </c>
      <c r="C195" s="34"/>
      <c r="D195" s="66" t="s">
        <v>255</v>
      </c>
      <c r="E195" s="36">
        <f>SUM(E197:E197)</f>
        <v>12118</v>
      </c>
      <c r="F195" s="37"/>
    </row>
    <row r="196" spans="1:6" s="2" customFormat="1" ht="15">
      <c r="A196" s="34"/>
      <c r="B196" s="35"/>
      <c r="C196" s="34"/>
      <c r="D196" s="66" t="s">
        <v>256</v>
      </c>
      <c r="E196" s="36"/>
      <c r="F196" s="37"/>
    </row>
    <row r="197" spans="1:6" s="2" customFormat="1" ht="15">
      <c r="A197" s="20"/>
      <c r="B197" s="21"/>
      <c r="C197" s="20" t="s">
        <v>257</v>
      </c>
      <c r="D197" s="67" t="s">
        <v>258</v>
      </c>
      <c r="E197" s="25">
        <v>12118</v>
      </c>
      <c r="F197" s="33"/>
    </row>
    <row r="198" spans="1:6" s="2" customFormat="1" ht="10.5" customHeight="1">
      <c r="A198" s="24"/>
      <c r="B198" s="68"/>
      <c r="C198" s="24"/>
      <c r="D198" s="69"/>
      <c r="E198" s="70"/>
      <c r="F198" s="33"/>
    </row>
    <row r="199" spans="1:6" s="2" customFormat="1" ht="15">
      <c r="A199" s="71"/>
      <c r="B199" s="72"/>
      <c r="C199" s="72"/>
      <c r="D199" s="25"/>
      <c r="E199" s="25"/>
      <c r="F199" s="73"/>
    </row>
    <row r="200" spans="1:6" s="2" customFormat="1" ht="15">
      <c r="A200" s="74"/>
      <c r="B200" s="72"/>
      <c r="C200" s="72"/>
      <c r="D200" s="75" t="s">
        <v>259</v>
      </c>
      <c r="E200" s="75">
        <f>E8+E20+E31+E49+E60+E71+E118+E129+E145+E176+E186+E193</f>
        <v>58789901</v>
      </c>
      <c r="F200" s="76">
        <f>F31+F49+F60+F145</f>
        <v>7382239</v>
      </c>
    </row>
    <row r="201" ht="9.75" customHeight="1"/>
  </sheetData>
  <mergeCells count="16">
    <mergeCell ref="B8:D8"/>
    <mergeCell ref="B20:D20"/>
    <mergeCell ref="B31:D31"/>
    <mergeCell ref="B48:D48"/>
    <mergeCell ref="B49:D49"/>
    <mergeCell ref="B60:D60"/>
    <mergeCell ref="B69:D69"/>
    <mergeCell ref="B70:D70"/>
    <mergeCell ref="B71:D71"/>
    <mergeCell ref="B118:D118"/>
    <mergeCell ref="B129:D129"/>
    <mergeCell ref="B145:D145"/>
    <mergeCell ref="B176:D176"/>
    <mergeCell ref="B186:D186"/>
    <mergeCell ref="B193:D193"/>
    <mergeCell ref="B199:C200"/>
  </mergeCells>
  <printOptions verticalCentered="1"/>
  <pageMargins left="0.19652777777777777" right="0" top="0.19652777777777777" bottom="0.19652777777777777" header="0" footer="0"/>
  <pageSetup firstPageNumber="18" useFirstPageNumber="1" fitToHeight="0" horizontalDpi="300" verticalDpi="300" orientation="portrait" paperSize="9"/>
  <rowBreaks count="2" manualBreakCount="2"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Bogucki Alfred</cp:lastModifiedBy>
  <cp:lastPrinted>2005-02-28T10:48:18Z</cp:lastPrinted>
  <dcterms:created xsi:type="dcterms:W3CDTF">2005-02-05T14:31:51Z</dcterms:created>
  <dcterms:modified xsi:type="dcterms:W3CDTF">2005-03-22T09:20:17Z</dcterms:modified>
  <cp:category/>
  <cp:version/>
  <cp:contentType/>
  <cp:contentStatus/>
  <cp:revision>1</cp:revision>
</cp:coreProperties>
</file>